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วิธีใช้" sheetId="1" state="visible" r:id="rId1"/>
    <sheet xmlns:r="http://schemas.openxmlformats.org/officeDocument/2006/relationships" name="คงเหลือ" sheetId="2" state="visible" r:id="rId2"/>
    <sheet xmlns:r="http://schemas.openxmlformats.org/officeDocument/2006/relationships" name="สินค้า" sheetId="3" state="visible" r:id="rId3"/>
    <sheet xmlns:r="http://schemas.openxmlformats.org/officeDocument/2006/relationships" name="ความเคลื่อนไหว" sheetId="4" state="visible" r:id="rId4"/>
    <sheet xmlns:r="http://schemas.openxmlformats.org/officeDocument/2006/relationships" name="นับสต็อก" sheetId="5" state="visible" r:id="rId5"/>
  </sheets>
  <definedNames>
    <definedName name="ProdCode">'สินค้า'!$A$2:$A$201</definedName>
    <definedName name="ProdPack">'สินค้า'!$D$2:$D$201</definedName>
    <definedName name="ProdCase">'สินค้า'!$E$2:$E$201</definedName>
    <definedName name="MoveDate">'ความเคลื่อนไหว'!$A$2:$A$501</definedName>
    <definedName name="MoveCode">'ความเคลื่อนไหว'!$B$2:$B$501</definedName>
    <definedName name="MoveType">'ความเคลื่อนไหว'!$D$2:$D$501</definedName>
    <definedName name="MoveBase">'ความเคลื่อนไหว'!$I$2:$I$501</definedName>
    <definedName name="AsOfDate">'คงเหลือ'!$B$1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#,##0.0"/>
    <numFmt numFmtId="168" formatCode="+#,##0;[Red]-#,##0;0"/>
  </numFmts>
  <fonts count="5">
    <font>
      <name val="Calibri"/>
      <family val="2"/>
      <color theme="1"/>
      <sz val="11"/>
      <scheme val="minor"/>
    </font>
    <font>
      <name val="Tahoma"/>
      <b val="1"/>
      <sz val="14"/>
    </font>
    <font>
      <name val="Tahoma"/>
      <sz val="11"/>
    </font>
    <font>
      <name val="Tahoma"/>
      <b val="1"/>
      <sz val="11"/>
    </font>
    <font>
      <name val="Tahoma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E6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3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4" borderId="1" pivotButton="0" quotePrefix="0" xfId="0"/>
    <xf numFmtId="0" fontId="3" fillId="4" borderId="1" pivotButton="0" quotePrefix="0" xfId="0"/>
    <xf numFmtId="166" fontId="2" fillId="4" borderId="1" pivotButton="0" quotePrefix="0" xfId="0"/>
    <xf numFmtId="3" fontId="2" fillId="4" borderId="1" pivotButton="0" quotePrefix="0" xfId="0"/>
    <xf numFmtId="167" fontId="2" fillId="4" borderId="1" pivotButton="0" quotePrefix="0" xfId="0"/>
    <xf numFmtId="0" fontId="2" fillId="3" borderId="1" pivotButton="0" quotePrefix="0" xfId="0"/>
    <xf numFmtId="3" fontId="2" fillId="3" borderId="1" pivotButton="0" quotePrefix="0" xfId="0"/>
    <xf numFmtId="165" fontId="2" fillId="3" borderId="1" pivotButton="0" quotePrefix="0" xfId="0"/>
    <xf numFmtId="165" fontId="3" fillId="4" borderId="1" pivotButton="0" quotePrefix="0" xfId="0"/>
    <xf numFmtId="168" fontId="2" fillId="4" borderId="1" pivotButton="0" quotePrefix="0" xfId="0"/>
  </cellXfs>
  <cellStyles count="1">
    <cellStyle name="Normal" xfId="0" builtinId="0" hidden="0"/>
  </cellStyles>
  <dxfs count="2">
    <dxf>
      <font>
        <name val="Tahoma"/>
        <b val="1"/>
        <color rgb="00B42318"/>
      </font>
      <fill>
        <patternFill patternType="solid">
          <fgColor rgb="00FDE2E1"/>
        </patternFill>
      </fill>
    </dxf>
    <dxf>
      <font>
        <name val="Tahoma"/>
        <b val="1"/>
        <color rgb="0093370D"/>
      </font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ไฟล์ Excel สต็อกสินค้า สำหรับร้านค้าส่ง (รับเข้า จ่ายออก คงเหลือ แยกลัง แพ็ก ชิ้น)</t>
        </is>
      </c>
    </row>
    <row r="2">
      <c r="A2" s="2" t="inlineStr">
        <is>
          <t>จากบทความ forwardmiles.co/stock-excel-template ใช้ได้ทั้ง Excel และ Google Sheets (File แล้ว Import)</t>
        </is>
      </c>
    </row>
    <row r="3">
      <c r="A3" s="2" t="inlineStr"/>
    </row>
    <row r="4">
      <c r="A4" s="3" t="inlineStr">
        <is>
          <t>ช่องสีครีมคือช่องที่กรอกเอง ช่องสีเทาเป็นสูตร ไม่ต้องพิมพ์ทับ</t>
        </is>
      </c>
    </row>
    <row r="5">
      <c r="A5" s="2" t="inlineStr"/>
    </row>
    <row r="6">
      <c r="A6" s="2" t="inlineStr">
        <is>
          <t>1. ชีต สินค้า: ใส่รหัส ชื่อ และหน่วยฐาน (หน่วยเล็กที่สุดที่ขายหรือนับ เช่น ขวด ซอง ก้อน)</t>
        </is>
      </c>
    </row>
    <row r="7">
      <c r="A7" s="2" t="inlineStr">
        <is>
          <t xml:space="preserve">   แล้วใส่ว่า 1 แพ็กกี่หน่วยฐาน 1 ลังกี่หน่วยฐาน สินค้าที่ไม่มีแพ็กให้เว้นว่าง</t>
        </is>
      </c>
    </row>
    <row r="8">
      <c r="A8" s="2" t="inlineStr">
        <is>
          <t xml:space="preserve">   ใส่ระยะรอของ (วันตั้งแต่สั่งจนของถึง) และสต็อกกันชน ระบบคิดจุดสั่งซื้อให้ หรือใส่จุดสั่งซื้อเองในคอลัมน์ H</t>
        </is>
      </c>
    </row>
    <row r="9">
      <c r="A9" s="2" t="inlineStr">
        <is>
          <t>2. ชีต ความเคลื่อนไหว: ทุกครั้งที่ของเข้าหรือออก บันทึกหนึ่งแถว เลือกประเภท รับเข้า ขาย คืน หรือ ปรับยอด</t>
        </is>
      </c>
    </row>
    <row r="10">
      <c r="A10" s="2" t="inlineStr">
        <is>
          <t xml:space="preserve">   จำนวนใส่เป็นหน่วยที่นับจริง ลัง แพ็ก หรือ ชิ้น (ชิ้น หมายถึงหน่วยฐานของสินค้านั้น)</t>
        </is>
      </c>
    </row>
    <row r="11">
      <c r="A11" s="2" t="inlineStr">
        <is>
          <t xml:space="preserve">   ปรับยอดใส่ค่าบวกเมื่อของเกิน ค่าลบเมื่อของขาด เช่น -3 ชิ้น สำหรับของแตก</t>
        </is>
      </c>
    </row>
    <row r="12">
      <c r="A12" s="2" t="inlineStr">
        <is>
          <t xml:space="preserve">   ยอดยกมาครั้งแรก ให้นับของจริงแล้วบันทึกเป็น ปรับยอด หนึ่งแถวต่อสินค้า</t>
        </is>
      </c>
    </row>
    <row r="13">
      <c r="A13" s="2" t="inlineStr">
        <is>
          <t>3. ชีต คงเหลือ: ดูยอดแยก ลัง แพ็ก ชิ้น ยอดขายเฉลี่ยต่อวัน 30 วัน จุดสั่งซื้อ และคำว่า ต้องสั่ง</t>
        </is>
      </c>
    </row>
    <row r="14">
      <c r="A14" s="2" t="inlineStr">
        <is>
          <t xml:space="preserve">   วันที่ดูยอดตั้งไว้เป็นวันล่าสุดในบันทึก จะดูวันนี้ให้พิมพ์ =TODAY() ในช่อง B1</t>
        </is>
      </c>
    </row>
    <row r="15">
      <c r="A15" s="2" t="inlineStr">
        <is>
          <t>4. ชีต นับสต็อก: กรอกที่นับได้เป็น ลัง แพ็ก ชิ้น ไฟล์คิดผลต่างให้</t>
        </is>
      </c>
    </row>
    <row r="16">
      <c r="A16" s="2" t="inlineStr">
        <is>
          <t xml:space="preserve">   ผลต่างที่ตรวจแล้ว ให้บันทึกเป็น ปรับยอด ในชีต ความเคลื่อนไหว ยอดคงเหลือจะตรงกับของจริง</t>
        </is>
      </c>
    </row>
    <row r="17">
      <c r="A17" s="2" t="inlineStr"/>
    </row>
    <row r="18">
      <c r="A18" s="2" t="inlineStr">
        <is>
          <t>ทุกยอดเก็บและคำนวณเป็นหน่วยฐาน แล้วค่อยแสดงเป็นลัง แพ็ก และเศษ เพื่อให้บวกลบข้ามหน่วยได้ถูกต้อง</t>
        </is>
      </c>
    </row>
    <row r="19">
      <c r="A19" s="2" t="inlineStr">
        <is>
          <t>มีแถวพร้อมสูตรสำหรับสินค้า 200 รายการ และความเคลื่อนไหว 500 แถว ถ้าไม่พอให้ลากสูตรลงมาและขยายช่วงในชื่อ MoveBase MoveCode</t>
        </is>
      </c>
    </row>
    <row r="20">
      <c r="A20" s="2" t="inlineStr">
        <is>
          <t>ข้อมูลในไฟล์เป็นตัวอย่างสมมุติ ลบแถวตัวอย่างได้เลยเมื่อเริ่มใช้จริง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4" customWidth="1" min="4" max="4"/>
    <col width="8" customWidth="1" min="5" max="5"/>
    <col width="8" customWidth="1" min="6" max="6"/>
    <col width="12" customWidth="1" min="7" max="7"/>
    <col width="14" customWidth="1" min="8" max="8"/>
    <col width="14" customWidth="1" min="9" max="9"/>
    <col width="18" customWidth="1" min="10" max="10"/>
    <col width="12" customWidth="1" min="11" max="11"/>
  </cols>
  <sheetData>
    <row r="1">
      <c r="A1" s="3" t="inlineStr">
        <is>
          <t>ดูยอด ณ วันที่</t>
        </is>
      </c>
      <c r="B1" s="4">
        <f>MAX(MoveDate)</f>
        <v/>
      </c>
      <c r="C1" s="2" t="inlineStr">
        <is>
          <t>ตั้งไว้เป็นวันล่าสุดในบันทึก จะดูวันนี้ให้พิมพ์ =TODAY() แทน</t>
        </is>
      </c>
    </row>
    <row r="3" ht="36" customHeight="1">
      <c r="A3" s="5" t="inlineStr">
        <is>
          <t>รหัสสินค้า</t>
        </is>
      </c>
      <c r="B3" s="5" t="inlineStr">
        <is>
          <t>ชื่อสินค้า</t>
        </is>
      </c>
      <c r="C3" s="5" t="inlineStr">
        <is>
          <t>คงเหลือ</t>
        </is>
      </c>
      <c r="D3" s="5" t="inlineStr">
        <is>
          <t>คงเหลือ (หน่วยฐาน)</t>
        </is>
      </c>
      <c r="E3" s="5" t="inlineStr">
        <is>
          <t>ลัง</t>
        </is>
      </c>
      <c r="F3" s="5" t="inlineStr">
        <is>
          <t>แพ็ก</t>
        </is>
      </c>
      <c r="G3" s="5" t="inlineStr">
        <is>
          <t>เศษ (หน่วยฐาน)</t>
        </is>
      </c>
      <c r="H3" s="5" t="inlineStr">
        <is>
          <t>ขายเฉลี่ยต่อวัน (30 วัน)</t>
        </is>
      </c>
      <c r="I3" s="5" t="inlineStr">
        <is>
          <t>จุดสั่งซื้อ (หน่วยฐาน)</t>
        </is>
      </c>
      <c r="J3" s="5" t="inlineStr">
        <is>
          <t>สถานะ</t>
        </is>
      </c>
      <c r="K3" s="5" t="inlineStr">
        <is>
          <t>พอขายอีก (วัน)</t>
        </is>
      </c>
    </row>
    <row r="4">
      <c r="A4" s="6">
        <f>IF('สินค้า'!$A2="","",'สินค้า'!$A2)</f>
        <v/>
      </c>
      <c r="B4" s="6">
        <f>IF($A4="","",'สินค้า'!$B2)</f>
        <v/>
      </c>
      <c r="C4" s="7">
        <f>IF($A4="","",IF($D4&lt;0,"ติดลบ ","")&amp;IF($D4=0,"0 "&amp;'สินค้า'!$C2,TRIM(IF($E4&gt;0,$E4&amp;" ลัง ","")&amp;IF($F4&gt;0,$F4&amp;" แพ็ก ","")&amp;IF($G4&gt;0,$G4&amp;" "&amp;'สินค้า'!$C2,""))))</f>
        <v/>
      </c>
      <c r="D4" s="8">
        <f>IF($A4="","",SUMIFS(MoveBase,MoveCode,$A4,MoveDate,"&lt;="&amp;AsOfDate))</f>
        <v/>
      </c>
      <c r="E4" s="9">
        <f>IF($A4="","",IF(N('สินค้า'!$E2)&gt;0,INT(ABS($D4)/'สินค้า'!$E2),0))</f>
        <v/>
      </c>
      <c r="F4" s="9">
        <f>IF($A4="","",IF(N('สินค้า'!$D2)&gt;0,INT(IF(N('สินค้า'!$E2)&gt;0,MOD(ABS($D4),'สินค้า'!$E2),ABS($D4))/'สินค้า'!$D2),0))</f>
        <v/>
      </c>
      <c r="G4" s="9">
        <f>IF($A4="","",ABS($D4)-$E4*N('สินค้า'!$E2)-$F4*N('สินค้า'!$D2))</f>
        <v/>
      </c>
      <c r="H4" s="10">
        <f>IF($A4="","",-SUMIFS(MoveBase,MoveCode,$A4,MoveType,"ขาย",MoveDate,"&gt;"&amp;(AsOfDate-30),MoveDate,"&lt;="&amp;AsOfDate)/30)</f>
        <v/>
      </c>
      <c r="I4" s="9">
        <f>IF($A4="","",IF('สินค้า'!$H2&lt;&gt;"",'สินค้า'!$H2,ROUNDUP($H4*N('สินค้า'!$F2)+N('สินค้า'!$G2),0)))</f>
        <v/>
      </c>
      <c r="J4" s="6">
        <f>IF($A4="","",IF($D4&lt;0,"ยอดติดลบ ตรวจสอบ",IF($D4&lt;=$I4,"ต้องสั่ง","")))</f>
        <v/>
      </c>
      <c r="K4" s="9">
        <f>IF(OR($A4="",N($H4)=0),"",INT(MAX($D4,0)/$H4))</f>
        <v/>
      </c>
    </row>
    <row r="5">
      <c r="A5" s="6">
        <f>IF('สินค้า'!$A3="","",'สินค้า'!$A3)</f>
        <v/>
      </c>
      <c r="B5" s="6">
        <f>IF($A5="","",'สินค้า'!$B3)</f>
        <v/>
      </c>
      <c r="C5" s="7">
        <f>IF($A5="","",IF($D5&lt;0,"ติดลบ ","")&amp;IF($D5=0,"0 "&amp;'สินค้า'!$C3,TRIM(IF($E5&gt;0,$E5&amp;" ลัง ","")&amp;IF($F5&gt;0,$F5&amp;" แพ็ก ","")&amp;IF($G5&gt;0,$G5&amp;" "&amp;'สินค้า'!$C3,""))))</f>
        <v/>
      </c>
      <c r="D5" s="8">
        <f>IF($A5="","",SUMIFS(MoveBase,MoveCode,$A5,MoveDate,"&lt;="&amp;AsOfDate))</f>
        <v/>
      </c>
      <c r="E5" s="9">
        <f>IF($A5="","",IF(N('สินค้า'!$E3)&gt;0,INT(ABS($D5)/'สินค้า'!$E3),0))</f>
        <v/>
      </c>
      <c r="F5" s="9">
        <f>IF($A5="","",IF(N('สินค้า'!$D3)&gt;0,INT(IF(N('สินค้า'!$E3)&gt;0,MOD(ABS($D5),'สินค้า'!$E3),ABS($D5))/'สินค้า'!$D3),0))</f>
        <v/>
      </c>
      <c r="G5" s="9">
        <f>IF($A5="","",ABS($D5)-$E5*N('สินค้า'!$E3)-$F5*N('สินค้า'!$D3))</f>
        <v/>
      </c>
      <c r="H5" s="10">
        <f>IF($A5="","",-SUMIFS(MoveBase,MoveCode,$A5,MoveType,"ขาย",MoveDate,"&gt;"&amp;(AsOfDate-30),MoveDate,"&lt;="&amp;AsOfDate)/30)</f>
        <v/>
      </c>
      <c r="I5" s="9">
        <f>IF($A5="","",IF('สินค้า'!$H3&lt;&gt;"",'สินค้า'!$H3,ROUNDUP($H5*N('สินค้า'!$F3)+N('สินค้า'!$G3),0)))</f>
        <v/>
      </c>
      <c r="J5" s="6">
        <f>IF($A5="","",IF($D5&lt;0,"ยอดติดลบ ตรวจสอบ",IF($D5&lt;=$I5,"ต้องสั่ง","")))</f>
        <v/>
      </c>
      <c r="K5" s="9">
        <f>IF(OR($A5="",N($H5)=0),"",INT(MAX($D5,0)/$H5))</f>
        <v/>
      </c>
    </row>
    <row r="6">
      <c r="A6" s="6">
        <f>IF('สินค้า'!$A4="","",'สินค้า'!$A4)</f>
        <v/>
      </c>
      <c r="B6" s="6">
        <f>IF($A6="","",'สินค้า'!$B4)</f>
        <v/>
      </c>
      <c r="C6" s="7">
        <f>IF($A6="","",IF($D6&lt;0,"ติดลบ ","")&amp;IF($D6=0,"0 "&amp;'สินค้า'!$C4,TRIM(IF($E6&gt;0,$E6&amp;" ลัง ","")&amp;IF($F6&gt;0,$F6&amp;" แพ็ก ","")&amp;IF($G6&gt;0,$G6&amp;" "&amp;'สินค้า'!$C4,""))))</f>
        <v/>
      </c>
      <c r="D6" s="8">
        <f>IF($A6="","",SUMIFS(MoveBase,MoveCode,$A6,MoveDate,"&lt;="&amp;AsOfDate))</f>
        <v/>
      </c>
      <c r="E6" s="9">
        <f>IF($A6="","",IF(N('สินค้า'!$E4)&gt;0,INT(ABS($D6)/'สินค้า'!$E4),0))</f>
        <v/>
      </c>
      <c r="F6" s="9">
        <f>IF($A6="","",IF(N('สินค้า'!$D4)&gt;0,INT(IF(N('สินค้า'!$E4)&gt;0,MOD(ABS($D6),'สินค้า'!$E4),ABS($D6))/'สินค้า'!$D4),0))</f>
        <v/>
      </c>
      <c r="G6" s="9">
        <f>IF($A6="","",ABS($D6)-$E6*N('สินค้า'!$E4)-$F6*N('สินค้า'!$D4))</f>
        <v/>
      </c>
      <c r="H6" s="10">
        <f>IF($A6="","",-SUMIFS(MoveBase,MoveCode,$A6,MoveType,"ขาย",MoveDate,"&gt;"&amp;(AsOfDate-30),MoveDate,"&lt;="&amp;AsOfDate)/30)</f>
        <v/>
      </c>
      <c r="I6" s="9">
        <f>IF($A6="","",IF('สินค้า'!$H4&lt;&gt;"",'สินค้า'!$H4,ROUNDUP($H6*N('สินค้า'!$F4)+N('สินค้า'!$G4),0)))</f>
        <v/>
      </c>
      <c r="J6" s="6">
        <f>IF($A6="","",IF($D6&lt;0,"ยอดติดลบ ตรวจสอบ",IF($D6&lt;=$I6,"ต้องสั่ง","")))</f>
        <v/>
      </c>
      <c r="K6" s="9">
        <f>IF(OR($A6="",N($H6)=0),"",INT(MAX($D6,0)/$H6))</f>
        <v/>
      </c>
    </row>
    <row r="7">
      <c r="A7" s="6">
        <f>IF('สินค้า'!$A5="","",'สินค้า'!$A5)</f>
        <v/>
      </c>
      <c r="B7" s="6">
        <f>IF($A7="","",'สินค้า'!$B5)</f>
        <v/>
      </c>
      <c r="C7" s="7">
        <f>IF($A7="","",IF($D7&lt;0,"ติดลบ ","")&amp;IF($D7=0,"0 "&amp;'สินค้า'!$C5,TRIM(IF($E7&gt;0,$E7&amp;" ลัง ","")&amp;IF($F7&gt;0,$F7&amp;" แพ็ก ","")&amp;IF($G7&gt;0,$G7&amp;" "&amp;'สินค้า'!$C5,""))))</f>
        <v/>
      </c>
      <c r="D7" s="8">
        <f>IF($A7="","",SUMIFS(MoveBase,MoveCode,$A7,MoveDate,"&lt;="&amp;AsOfDate))</f>
        <v/>
      </c>
      <c r="E7" s="9">
        <f>IF($A7="","",IF(N('สินค้า'!$E5)&gt;0,INT(ABS($D7)/'สินค้า'!$E5),0))</f>
        <v/>
      </c>
      <c r="F7" s="9">
        <f>IF($A7="","",IF(N('สินค้า'!$D5)&gt;0,INT(IF(N('สินค้า'!$E5)&gt;0,MOD(ABS($D7),'สินค้า'!$E5),ABS($D7))/'สินค้า'!$D5),0))</f>
        <v/>
      </c>
      <c r="G7" s="9">
        <f>IF($A7="","",ABS($D7)-$E7*N('สินค้า'!$E5)-$F7*N('สินค้า'!$D5))</f>
        <v/>
      </c>
      <c r="H7" s="10">
        <f>IF($A7="","",-SUMIFS(MoveBase,MoveCode,$A7,MoveType,"ขาย",MoveDate,"&gt;"&amp;(AsOfDate-30),MoveDate,"&lt;="&amp;AsOfDate)/30)</f>
        <v/>
      </c>
      <c r="I7" s="9">
        <f>IF($A7="","",IF('สินค้า'!$H5&lt;&gt;"",'สินค้า'!$H5,ROUNDUP($H7*N('สินค้า'!$F5)+N('สินค้า'!$G5),0)))</f>
        <v/>
      </c>
      <c r="J7" s="6">
        <f>IF($A7="","",IF($D7&lt;0,"ยอดติดลบ ตรวจสอบ",IF($D7&lt;=$I7,"ต้องสั่ง","")))</f>
        <v/>
      </c>
      <c r="K7" s="9">
        <f>IF(OR($A7="",N($H7)=0),"",INT(MAX($D7,0)/$H7))</f>
        <v/>
      </c>
    </row>
    <row r="8">
      <c r="A8" s="6">
        <f>IF('สินค้า'!$A6="","",'สินค้า'!$A6)</f>
        <v/>
      </c>
      <c r="B8" s="6">
        <f>IF($A8="","",'สินค้า'!$B6)</f>
        <v/>
      </c>
      <c r="C8" s="7">
        <f>IF($A8="","",IF($D8&lt;0,"ติดลบ ","")&amp;IF($D8=0,"0 "&amp;'สินค้า'!$C6,TRIM(IF($E8&gt;0,$E8&amp;" ลัง ","")&amp;IF($F8&gt;0,$F8&amp;" แพ็ก ","")&amp;IF($G8&gt;0,$G8&amp;" "&amp;'สินค้า'!$C6,""))))</f>
        <v/>
      </c>
      <c r="D8" s="8">
        <f>IF($A8="","",SUMIFS(MoveBase,MoveCode,$A8,MoveDate,"&lt;="&amp;AsOfDate))</f>
        <v/>
      </c>
      <c r="E8" s="9">
        <f>IF($A8="","",IF(N('สินค้า'!$E6)&gt;0,INT(ABS($D8)/'สินค้า'!$E6),0))</f>
        <v/>
      </c>
      <c r="F8" s="9">
        <f>IF($A8="","",IF(N('สินค้า'!$D6)&gt;0,INT(IF(N('สินค้า'!$E6)&gt;0,MOD(ABS($D8),'สินค้า'!$E6),ABS($D8))/'สินค้า'!$D6),0))</f>
        <v/>
      </c>
      <c r="G8" s="9">
        <f>IF($A8="","",ABS($D8)-$E8*N('สินค้า'!$E6)-$F8*N('สินค้า'!$D6))</f>
        <v/>
      </c>
      <c r="H8" s="10">
        <f>IF($A8="","",-SUMIFS(MoveBase,MoveCode,$A8,MoveType,"ขาย",MoveDate,"&gt;"&amp;(AsOfDate-30),MoveDate,"&lt;="&amp;AsOfDate)/30)</f>
        <v/>
      </c>
      <c r="I8" s="9">
        <f>IF($A8="","",IF('สินค้า'!$H6&lt;&gt;"",'สินค้า'!$H6,ROUNDUP($H8*N('สินค้า'!$F6)+N('สินค้า'!$G6),0)))</f>
        <v/>
      </c>
      <c r="J8" s="6">
        <f>IF($A8="","",IF($D8&lt;0,"ยอดติดลบ ตรวจสอบ",IF($D8&lt;=$I8,"ต้องสั่ง","")))</f>
        <v/>
      </c>
      <c r="K8" s="9">
        <f>IF(OR($A8="",N($H8)=0),"",INT(MAX($D8,0)/$H8))</f>
        <v/>
      </c>
    </row>
    <row r="9">
      <c r="A9" s="6">
        <f>IF('สินค้า'!$A7="","",'สินค้า'!$A7)</f>
        <v/>
      </c>
      <c r="B9" s="6">
        <f>IF($A9="","",'สินค้า'!$B7)</f>
        <v/>
      </c>
      <c r="C9" s="7">
        <f>IF($A9="","",IF($D9&lt;0,"ติดลบ ","")&amp;IF($D9=0,"0 "&amp;'สินค้า'!$C7,TRIM(IF($E9&gt;0,$E9&amp;" ลัง ","")&amp;IF($F9&gt;0,$F9&amp;" แพ็ก ","")&amp;IF($G9&gt;0,$G9&amp;" "&amp;'สินค้า'!$C7,""))))</f>
        <v/>
      </c>
      <c r="D9" s="8">
        <f>IF($A9="","",SUMIFS(MoveBase,MoveCode,$A9,MoveDate,"&lt;="&amp;AsOfDate))</f>
        <v/>
      </c>
      <c r="E9" s="9">
        <f>IF($A9="","",IF(N('สินค้า'!$E7)&gt;0,INT(ABS($D9)/'สินค้า'!$E7),0))</f>
        <v/>
      </c>
      <c r="F9" s="9">
        <f>IF($A9="","",IF(N('สินค้า'!$D7)&gt;0,INT(IF(N('สินค้า'!$E7)&gt;0,MOD(ABS($D9),'สินค้า'!$E7),ABS($D9))/'สินค้า'!$D7),0))</f>
        <v/>
      </c>
      <c r="G9" s="9">
        <f>IF($A9="","",ABS($D9)-$E9*N('สินค้า'!$E7)-$F9*N('สินค้า'!$D7))</f>
        <v/>
      </c>
      <c r="H9" s="10">
        <f>IF($A9="","",-SUMIFS(MoveBase,MoveCode,$A9,MoveType,"ขาย",MoveDate,"&gt;"&amp;(AsOfDate-30),MoveDate,"&lt;="&amp;AsOfDate)/30)</f>
        <v/>
      </c>
      <c r="I9" s="9">
        <f>IF($A9="","",IF('สินค้า'!$H7&lt;&gt;"",'สินค้า'!$H7,ROUNDUP($H9*N('สินค้า'!$F7)+N('สินค้า'!$G7),0)))</f>
        <v/>
      </c>
      <c r="J9" s="6">
        <f>IF($A9="","",IF($D9&lt;0,"ยอดติดลบ ตรวจสอบ",IF($D9&lt;=$I9,"ต้องสั่ง","")))</f>
        <v/>
      </c>
      <c r="K9" s="9">
        <f>IF(OR($A9="",N($H9)=0),"",INT(MAX($D9,0)/$H9))</f>
        <v/>
      </c>
    </row>
    <row r="10">
      <c r="A10" s="6">
        <f>IF('สินค้า'!$A8="","",'สินค้า'!$A8)</f>
        <v/>
      </c>
      <c r="B10" s="6">
        <f>IF($A10="","",'สินค้า'!$B8)</f>
        <v/>
      </c>
      <c r="C10" s="7">
        <f>IF($A10="","",IF($D10&lt;0,"ติดลบ ","")&amp;IF($D10=0,"0 "&amp;'สินค้า'!$C8,TRIM(IF($E10&gt;0,$E10&amp;" ลัง ","")&amp;IF($F10&gt;0,$F10&amp;" แพ็ก ","")&amp;IF($G10&gt;0,$G10&amp;" "&amp;'สินค้า'!$C8,""))))</f>
        <v/>
      </c>
      <c r="D10" s="8">
        <f>IF($A10="","",SUMIFS(MoveBase,MoveCode,$A10,MoveDate,"&lt;="&amp;AsOfDate))</f>
        <v/>
      </c>
      <c r="E10" s="9">
        <f>IF($A10="","",IF(N('สินค้า'!$E8)&gt;0,INT(ABS($D10)/'สินค้า'!$E8),0))</f>
        <v/>
      </c>
      <c r="F10" s="9">
        <f>IF($A10="","",IF(N('สินค้า'!$D8)&gt;0,INT(IF(N('สินค้า'!$E8)&gt;0,MOD(ABS($D10),'สินค้า'!$E8),ABS($D10))/'สินค้า'!$D8),0))</f>
        <v/>
      </c>
      <c r="G10" s="9">
        <f>IF($A10="","",ABS($D10)-$E10*N('สินค้า'!$E8)-$F10*N('สินค้า'!$D8))</f>
        <v/>
      </c>
      <c r="H10" s="10">
        <f>IF($A10="","",-SUMIFS(MoveBase,MoveCode,$A10,MoveType,"ขาย",MoveDate,"&gt;"&amp;(AsOfDate-30),MoveDate,"&lt;="&amp;AsOfDate)/30)</f>
        <v/>
      </c>
      <c r="I10" s="9">
        <f>IF($A10="","",IF('สินค้า'!$H8&lt;&gt;"",'สินค้า'!$H8,ROUNDUP($H10*N('สินค้า'!$F8)+N('สินค้า'!$G8),0)))</f>
        <v/>
      </c>
      <c r="J10" s="6">
        <f>IF($A10="","",IF($D10&lt;0,"ยอดติดลบ ตรวจสอบ",IF($D10&lt;=$I10,"ต้องสั่ง","")))</f>
        <v/>
      </c>
      <c r="K10" s="9">
        <f>IF(OR($A10="",N($H10)=0),"",INT(MAX($D10,0)/$H10))</f>
        <v/>
      </c>
    </row>
    <row r="11">
      <c r="A11" s="6">
        <f>IF('สินค้า'!$A9="","",'สินค้า'!$A9)</f>
        <v/>
      </c>
      <c r="B11" s="6">
        <f>IF($A11="","",'สินค้า'!$B9)</f>
        <v/>
      </c>
      <c r="C11" s="7">
        <f>IF($A11="","",IF($D11&lt;0,"ติดลบ ","")&amp;IF($D11=0,"0 "&amp;'สินค้า'!$C9,TRIM(IF($E11&gt;0,$E11&amp;" ลัง ","")&amp;IF($F11&gt;0,$F11&amp;" แพ็ก ","")&amp;IF($G11&gt;0,$G11&amp;" "&amp;'สินค้า'!$C9,""))))</f>
        <v/>
      </c>
      <c r="D11" s="8">
        <f>IF($A11="","",SUMIFS(MoveBase,MoveCode,$A11,MoveDate,"&lt;="&amp;AsOfDate))</f>
        <v/>
      </c>
      <c r="E11" s="9">
        <f>IF($A11="","",IF(N('สินค้า'!$E9)&gt;0,INT(ABS($D11)/'สินค้า'!$E9),0))</f>
        <v/>
      </c>
      <c r="F11" s="9">
        <f>IF($A11="","",IF(N('สินค้า'!$D9)&gt;0,INT(IF(N('สินค้า'!$E9)&gt;0,MOD(ABS($D11),'สินค้า'!$E9),ABS($D11))/'สินค้า'!$D9),0))</f>
        <v/>
      </c>
      <c r="G11" s="9">
        <f>IF($A11="","",ABS($D11)-$E11*N('สินค้า'!$E9)-$F11*N('สินค้า'!$D9))</f>
        <v/>
      </c>
      <c r="H11" s="10">
        <f>IF($A11="","",-SUMIFS(MoveBase,MoveCode,$A11,MoveType,"ขาย",MoveDate,"&gt;"&amp;(AsOfDate-30),MoveDate,"&lt;="&amp;AsOfDate)/30)</f>
        <v/>
      </c>
      <c r="I11" s="9">
        <f>IF($A11="","",IF('สินค้า'!$H9&lt;&gt;"",'สินค้า'!$H9,ROUNDUP($H11*N('สินค้า'!$F9)+N('สินค้า'!$G9),0)))</f>
        <v/>
      </c>
      <c r="J11" s="6">
        <f>IF($A11="","",IF($D11&lt;0,"ยอดติดลบ ตรวจสอบ",IF($D11&lt;=$I11,"ต้องสั่ง","")))</f>
        <v/>
      </c>
      <c r="K11" s="9">
        <f>IF(OR($A11="",N($H11)=0),"",INT(MAX($D11,0)/$H11))</f>
        <v/>
      </c>
    </row>
    <row r="12">
      <c r="A12" s="6">
        <f>IF('สินค้า'!$A10="","",'สินค้า'!$A10)</f>
        <v/>
      </c>
      <c r="B12" s="6">
        <f>IF($A12="","",'สินค้า'!$B10)</f>
        <v/>
      </c>
      <c r="C12" s="7">
        <f>IF($A12="","",IF($D12&lt;0,"ติดลบ ","")&amp;IF($D12=0,"0 "&amp;'สินค้า'!$C10,TRIM(IF($E12&gt;0,$E12&amp;" ลัง ","")&amp;IF($F12&gt;0,$F12&amp;" แพ็ก ","")&amp;IF($G12&gt;0,$G12&amp;" "&amp;'สินค้า'!$C10,""))))</f>
        <v/>
      </c>
      <c r="D12" s="8">
        <f>IF($A12="","",SUMIFS(MoveBase,MoveCode,$A12,MoveDate,"&lt;="&amp;AsOfDate))</f>
        <v/>
      </c>
      <c r="E12" s="9">
        <f>IF($A12="","",IF(N('สินค้า'!$E10)&gt;0,INT(ABS($D12)/'สินค้า'!$E10),0))</f>
        <v/>
      </c>
      <c r="F12" s="9">
        <f>IF($A12="","",IF(N('สินค้า'!$D10)&gt;0,INT(IF(N('สินค้า'!$E10)&gt;0,MOD(ABS($D12),'สินค้า'!$E10),ABS($D12))/'สินค้า'!$D10),0))</f>
        <v/>
      </c>
      <c r="G12" s="9">
        <f>IF($A12="","",ABS($D12)-$E12*N('สินค้า'!$E10)-$F12*N('สินค้า'!$D10))</f>
        <v/>
      </c>
      <c r="H12" s="10">
        <f>IF($A12="","",-SUMIFS(MoveBase,MoveCode,$A12,MoveType,"ขาย",MoveDate,"&gt;"&amp;(AsOfDate-30),MoveDate,"&lt;="&amp;AsOfDate)/30)</f>
        <v/>
      </c>
      <c r="I12" s="9">
        <f>IF($A12="","",IF('สินค้า'!$H10&lt;&gt;"",'สินค้า'!$H10,ROUNDUP($H12*N('สินค้า'!$F10)+N('สินค้า'!$G10),0)))</f>
        <v/>
      </c>
      <c r="J12" s="6">
        <f>IF($A12="","",IF($D12&lt;0,"ยอดติดลบ ตรวจสอบ",IF($D12&lt;=$I12,"ต้องสั่ง","")))</f>
        <v/>
      </c>
      <c r="K12" s="9">
        <f>IF(OR($A12="",N($H12)=0),"",INT(MAX($D12,0)/$H12))</f>
        <v/>
      </c>
    </row>
    <row r="13">
      <c r="A13" s="6">
        <f>IF('สินค้า'!$A11="","",'สินค้า'!$A11)</f>
        <v/>
      </c>
      <c r="B13" s="6">
        <f>IF($A13="","",'สินค้า'!$B11)</f>
        <v/>
      </c>
      <c r="C13" s="7">
        <f>IF($A13="","",IF($D13&lt;0,"ติดลบ ","")&amp;IF($D13=0,"0 "&amp;'สินค้า'!$C11,TRIM(IF($E13&gt;0,$E13&amp;" ลัง ","")&amp;IF($F13&gt;0,$F13&amp;" แพ็ก ","")&amp;IF($G13&gt;0,$G13&amp;" "&amp;'สินค้า'!$C11,""))))</f>
        <v/>
      </c>
      <c r="D13" s="8">
        <f>IF($A13="","",SUMIFS(MoveBase,MoveCode,$A13,MoveDate,"&lt;="&amp;AsOfDate))</f>
        <v/>
      </c>
      <c r="E13" s="9">
        <f>IF($A13="","",IF(N('สินค้า'!$E11)&gt;0,INT(ABS($D13)/'สินค้า'!$E11),0))</f>
        <v/>
      </c>
      <c r="F13" s="9">
        <f>IF($A13="","",IF(N('สินค้า'!$D11)&gt;0,INT(IF(N('สินค้า'!$E11)&gt;0,MOD(ABS($D13),'สินค้า'!$E11),ABS($D13))/'สินค้า'!$D11),0))</f>
        <v/>
      </c>
      <c r="G13" s="9">
        <f>IF($A13="","",ABS($D13)-$E13*N('สินค้า'!$E11)-$F13*N('สินค้า'!$D11))</f>
        <v/>
      </c>
      <c r="H13" s="10">
        <f>IF($A13="","",-SUMIFS(MoveBase,MoveCode,$A13,MoveType,"ขาย",MoveDate,"&gt;"&amp;(AsOfDate-30),MoveDate,"&lt;="&amp;AsOfDate)/30)</f>
        <v/>
      </c>
      <c r="I13" s="9">
        <f>IF($A13="","",IF('สินค้า'!$H11&lt;&gt;"",'สินค้า'!$H11,ROUNDUP($H13*N('สินค้า'!$F11)+N('สินค้า'!$G11),0)))</f>
        <v/>
      </c>
      <c r="J13" s="6">
        <f>IF($A13="","",IF($D13&lt;0,"ยอดติดลบ ตรวจสอบ",IF($D13&lt;=$I13,"ต้องสั่ง","")))</f>
        <v/>
      </c>
      <c r="K13" s="9">
        <f>IF(OR($A13="",N($H13)=0),"",INT(MAX($D13,0)/$H13))</f>
        <v/>
      </c>
    </row>
    <row r="14">
      <c r="A14" s="6">
        <f>IF('สินค้า'!$A12="","",'สินค้า'!$A12)</f>
        <v/>
      </c>
      <c r="B14" s="6">
        <f>IF($A14="","",'สินค้า'!$B12)</f>
        <v/>
      </c>
      <c r="C14" s="7">
        <f>IF($A14="","",IF($D14&lt;0,"ติดลบ ","")&amp;IF($D14=0,"0 "&amp;'สินค้า'!$C12,TRIM(IF($E14&gt;0,$E14&amp;" ลัง ","")&amp;IF($F14&gt;0,$F14&amp;" แพ็ก ","")&amp;IF($G14&gt;0,$G14&amp;" "&amp;'สินค้า'!$C12,""))))</f>
        <v/>
      </c>
      <c r="D14" s="8">
        <f>IF($A14="","",SUMIFS(MoveBase,MoveCode,$A14,MoveDate,"&lt;="&amp;AsOfDate))</f>
        <v/>
      </c>
      <c r="E14" s="9">
        <f>IF($A14="","",IF(N('สินค้า'!$E12)&gt;0,INT(ABS($D14)/'สินค้า'!$E12),0))</f>
        <v/>
      </c>
      <c r="F14" s="9">
        <f>IF($A14="","",IF(N('สินค้า'!$D12)&gt;0,INT(IF(N('สินค้า'!$E12)&gt;0,MOD(ABS($D14),'สินค้า'!$E12),ABS($D14))/'สินค้า'!$D12),0))</f>
        <v/>
      </c>
      <c r="G14" s="9">
        <f>IF($A14="","",ABS($D14)-$E14*N('สินค้า'!$E12)-$F14*N('สินค้า'!$D12))</f>
        <v/>
      </c>
      <c r="H14" s="10">
        <f>IF($A14="","",-SUMIFS(MoveBase,MoveCode,$A14,MoveType,"ขาย",MoveDate,"&gt;"&amp;(AsOfDate-30),MoveDate,"&lt;="&amp;AsOfDate)/30)</f>
        <v/>
      </c>
      <c r="I14" s="9">
        <f>IF($A14="","",IF('สินค้า'!$H12&lt;&gt;"",'สินค้า'!$H12,ROUNDUP($H14*N('สินค้า'!$F12)+N('สินค้า'!$G12),0)))</f>
        <v/>
      </c>
      <c r="J14" s="6">
        <f>IF($A14="","",IF($D14&lt;0,"ยอดติดลบ ตรวจสอบ",IF($D14&lt;=$I14,"ต้องสั่ง","")))</f>
        <v/>
      </c>
      <c r="K14" s="9">
        <f>IF(OR($A14="",N($H14)=0),"",INT(MAX($D14,0)/$H14))</f>
        <v/>
      </c>
    </row>
    <row r="15">
      <c r="A15" s="6">
        <f>IF('สินค้า'!$A13="","",'สินค้า'!$A13)</f>
        <v/>
      </c>
      <c r="B15" s="6">
        <f>IF($A15="","",'สินค้า'!$B13)</f>
        <v/>
      </c>
      <c r="C15" s="7">
        <f>IF($A15="","",IF($D15&lt;0,"ติดลบ ","")&amp;IF($D15=0,"0 "&amp;'สินค้า'!$C13,TRIM(IF($E15&gt;0,$E15&amp;" ลัง ","")&amp;IF($F15&gt;0,$F15&amp;" แพ็ก ","")&amp;IF($G15&gt;0,$G15&amp;" "&amp;'สินค้า'!$C13,""))))</f>
        <v/>
      </c>
      <c r="D15" s="8">
        <f>IF($A15="","",SUMIFS(MoveBase,MoveCode,$A15,MoveDate,"&lt;="&amp;AsOfDate))</f>
        <v/>
      </c>
      <c r="E15" s="9">
        <f>IF($A15="","",IF(N('สินค้า'!$E13)&gt;0,INT(ABS($D15)/'สินค้า'!$E13),0))</f>
        <v/>
      </c>
      <c r="F15" s="9">
        <f>IF($A15="","",IF(N('สินค้า'!$D13)&gt;0,INT(IF(N('สินค้า'!$E13)&gt;0,MOD(ABS($D15),'สินค้า'!$E13),ABS($D15))/'สินค้า'!$D13),0))</f>
        <v/>
      </c>
      <c r="G15" s="9">
        <f>IF($A15="","",ABS($D15)-$E15*N('สินค้า'!$E13)-$F15*N('สินค้า'!$D13))</f>
        <v/>
      </c>
      <c r="H15" s="10">
        <f>IF($A15="","",-SUMIFS(MoveBase,MoveCode,$A15,MoveType,"ขาย",MoveDate,"&gt;"&amp;(AsOfDate-30),MoveDate,"&lt;="&amp;AsOfDate)/30)</f>
        <v/>
      </c>
      <c r="I15" s="9">
        <f>IF($A15="","",IF('สินค้า'!$H13&lt;&gt;"",'สินค้า'!$H13,ROUNDUP($H15*N('สินค้า'!$F13)+N('สินค้า'!$G13),0)))</f>
        <v/>
      </c>
      <c r="J15" s="6">
        <f>IF($A15="","",IF($D15&lt;0,"ยอดติดลบ ตรวจสอบ",IF($D15&lt;=$I15,"ต้องสั่ง","")))</f>
        <v/>
      </c>
      <c r="K15" s="9">
        <f>IF(OR($A15="",N($H15)=0),"",INT(MAX($D15,0)/$H15))</f>
        <v/>
      </c>
    </row>
    <row r="16">
      <c r="A16" s="6">
        <f>IF('สินค้า'!$A14="","",'สินค้า'!$A14)</f>
        <v/>
      </c>
      <c r="B16" s="6">
        <f>IF($A16="","",'สินค้า'!$B14)</f>
        <v/>
      </c>
      <c r="C16" s="7">
        <f>IF($A16="","",IF($D16&lt;0,"ติดลบ ","")&amp;IF($D16=0,"0 "&amp;'สินค้า'!$C14,TRIM(IF($E16&gt;0,$E16&amp;" ลัง ","")&amp;IF($F16&gt;0,$F16&amp;" แพ็ก ","")&amp;IF($G16&gt;0,$G16&amp;" "&amp;'สินค้า'!$C14,""))))</f>
        <v/>
      </c>
      <c r="D16" s="8">
        <f>IF($A16="","",SUMIFS(MoveBase,MoveCode,$A16,MoveDate,"&lt;="&amp;AsOfDate))</f>
        <v/>
      </c>
      <c r="E16" s="9">
        <f>IF($A16="","",IF(N('สินค้า'!$E14)&gt;0,INT(ABS($D16)/'สินค้า'!$E14),0))</f>
        <v/>
      </c>
      <c r="F16" s="9">
        <f>IF($A16="","",IF(N('สินค้า'!$D14)&gt;0,INT(IF(N('สินค้า'!$E14)&gt;0,MOD(ABS($D16),'สินค้า'!$E14),ABS($D16))/'สินค้า'!$D14),0))</f>
        <v/>
      </c>
      <c r="G16" s="9">
        <f>IF($A16="","",ABS($D16)-$E16*N('สินค้า'!$E14)-$F16*N('สินค้า'!$D14))</f>
        <v/>
      </c>
      <c r="H16" s="10">
        <f>IF($A16="","",-SUMIFS(MoveBase,MoveCode,$A16,MoveType,"ขาย",MoveDate,"&gt;"&amp;(AsOfDate-30),MoveDate,"&lt;="&amp;AsOfDate)/30)</f>
        <v/>
      </c>
      <c r="I16" s="9">
        <f>IF($A16="","",IF('สินค้า'!$H14&lt;&gt;"",'สินค้า'!$H14,ROUNDUP($H16*N('สินค้า'!$F14)+N('สินค้า'!$G14),0)))</f>
        <v/>
      </c>
      <c r="J16" s="6">
        <f>IF($A16="","",IF($D16&lt;0,"ยอดติดลบ ตรวจสอบ",IF($D16&lt;=$I16,"ต้องสั่ง","")))</f>
        <v/>
      </c>
      <c r="K16" s="9">
        <f>IF(OR($A16="",N($H16)=0),"",INT(MAX($D16,0)/$H16))</f>
        <v/>
      </c>
    </row>
    <row r="17">
      <c r="A17" s="6">
        <f>IF('สินค้า'!$A15="","",'สินค้า'!$A15)</f>
        <v/>
      </c>
      <c r="B17" s="6">
        <f>IF($A17="","",'สินค้า'!$B15)</f>
        <v/>
      </c>
      <c r="C17" s="7">
        <f>IF($A17="","",IF($D17&lt;0,"ติดลบ ","")&amp;IF($D17=0,"0 "&amp;'สินค้า'!$C15,TRIM(IF($E17&gt;0,$E17&amp;" ลัง ","")&amp;IF($F17&gt;0,$F17&amp;" แพ็ก ","")&amp;IF($G17&gt;0,$G17&amp;" "&amp;'สินค้า'!$C15,""))))</f>
        <v/>
      </c>
      <c r="D17" s="8">
        <f>IF($A17="","",SUMIFS(MoveBase,MoveCode,$A17,MoveDate,"&lt;="&amp;AsOfDate))</f>
        <v/>
      </c>
      <c r="E17" s="9">
        <f>IF($A17="","",IF(N('สินค้า'!$E15)&gt;0,INT(ABS($D17)/'สินค้า'!$E15),0))</f>
        <v/>
      </c>
      <c r="F17" s="9">
        <f>IF($A17="","",IF(N('สินค้า'!$D15)&gt;0,INT(IF(N('สินค้า'!$E15)&gt;0,MOD(ABS($D17),'สินค้า'!$E15),ABS($D17))/'สินค้า'!$D15),0))</f>
        <v/>
      </c>
      <c r="G17" s="9">
        <f>IF($A17="","",ABS($D17)-$E17*N('สินค้า'!$E15)-$F17*N('สินค้า'!$D15))</f>
        <v/>
      </c>
      <c r="H17" s="10">
        <f>IF($A17="","",-SUMIFS(MoveBase,MoveCode,$A17,MoveType,"ขาย",MoveDate,"&gt;"&amp;(AsOfDate-30),MoveDate,"&lt;="&amp;AsOfDate)/30)</f>
        <v/>
      </c>
      <c r="I17" s="9">
        <f>IF($A17="","",IF('สินค้า'!$H15&lt;&gt;"",'สินค้า'!$H15,ROUNDUP($H17*N('สินค้า'!$F15)+N('สินค้า'!$G15),0)))</f>
        <v/>
      </c>
      <c r="J17" s="6">
        <f>IF($A17="","",IF($D17&lt;0,"ยอดติดลบ ตรวจสอบ",IF($D17&lt;=$I17,"ต้องสั่ง","")))</f>
        <v/>
      </c>
      <c r="K17" s="9">
        <f>IF(OR($A17="",N($H17)=0),"",INT(MAX($D17,0)/$H17))</f>
        <v/>
      </c>
    </row>
    <row r="18">
      <c r="A18" s="6">
        <f>IF('สินค้า'!$A16="","",'สินค้า'!$A16)</f>
        <v/>
      </c>
      <c r="B18" s="6">
        <f>IF($A18="","",'สินค้า'!$B16)</f>
        <v/>
      </c>
      <c r="C18" s="7">
        <f>IF($A18="","",IF($D18&lt;0,"ติดลบ ","")&amp;IF($D18=0,"0 "&amp;'สินค้า'!$C16,TRIM(IF($E18&gt;0,$E18&amp;" ลัง ","")&amp;IF($F18&gt;0,$F18&amp;" แพ็ก ","")&amp;IF($G18&gt;0,$G18&amp;" "&amp;'สินค้า'!$C16,""))))</f>
        <v/>
      </c>
      <c r="D18" s="8">
        <f>IF($A18="","",SUMIFS(MoveBase,MoveCode,$A18,MoveDate,"&lt;="&amp;AsOfDate))</f>
        <v/>
      </c>
      <c r="E18" s="9">
        <f>IF($A18="","",IF(N('สินค้า'!$E16)&gt;0,INT(ABS($D18)/'สินค้า'!$E16),0))</f>
        <v/>
      </c>
      <c r="F18" s="9">
        <f>IF($A18="","",IF(N('สินค้า'!$D16)&gt;0,INT(IF(N('สินค้า'!$E16)&gt;0,MOD(ABS($D18),'สินค้า'!$E16),ABS($D18))/'สินค้า'!$D16),0))</f>
        <v/>
      </c>
      <c r="G18" s="9">
        <f>IF($A18="","",ABS($D18)-$E18*N('สินค้า'!$E16)-$F18*N('สินค้า'!$D16))</f>
        <v/>
      </c>
      <c r="H18" s="10">
        <f>IF($A18="","",-SUMIFS(MoveBase,MoveCode,$A18,MoveType,"ขาย",MoveDate,"&gt;"&amp;(AsOfDate-30),MoveDate,"&lt;="&amp;AsOfDate)/30)</f>
        <v/>
      </c>
      <c r="I18" s="9">
        <f>IF($A18="","",IF('สินค้า'!$H16&lt;&gt;"",'สินค้า'!$H16,ROUNDUP($H18*N('สินค้า'!$F16)+N('สินค้า'!$G16),0)))</f>
        <v/>
      </c>
      <c r="J18" s="6">
        <f>IF($A18="","",IF($D18&lt;0,"ยอดติดลบ ตรวจสอบ",IF($D18&lt;=$I18,"ต้องสั่ง","")))</f>
        <v/>
      </c>
      <c r="K18" s="9">
        <f>IF(OR($A18="",N($H18)=0),"",INT(MAX($D18,0)/$H18))</f>
        <v/>
      </c>
    </row>
    <row r="19">
      <c r="A19" s="6">
        <f>IF('สินค้า'!$A17="","",'สินค้า'!$A17)</f>
        <v/>
      </c>
      <c r="B19" s="6">
        <f>IF($A19="","",'สินค้า'!$B17)</f>
        <v/>
      </c>
      <c r="C19" s="7">
        <f>IF($A19="","",IF($D19&lt;0,"ติดลบ ","")&amp;IF($D19=0,"0 "&amp;'สินค้า'!$C17,TRIM(IF($E19&gt;0,$E19&amp;" ลัง ","")&amp;IF($F19&gt;0,$F19&amp;" แพ็ก ","")&amp;IF($G19&gt;0,$G19&amp;" "&amp;'สินค้า'!$C17,""))))</f>
        <v/>
      </c>
      <c r="D19" s="8">
        <f>IF($A19="","",SUMIFS(MoveBase,MoveCode,$A19,MoveDate,"&lt;="&amp;AsOfDate))</f>
        <v/>
      </c>
      <c r="E19" s="9">
        <f>IF($A19="","",IF(N('สินค้า'!$E17)&gt;0,INT(ABS($D19)/'สินค้า'!$E17),0))</f>
        <v/>
      </c>
      <c r="F19" s="9">
        <f>IF($A19="","",IF(N('สินค้า'!$D17)&gt;0,INT(IF(N('สินค้า'!$E17)&gt;0,MOD(ABS($D19),'สินค้า'!$E17),ABS($D19))/'สินค้า'!$D17),0))</f>
        <v/>
      </c>
      <c r="G19" s="9">
        <f>IF($A19="","",ABS($D19)-$E19*N('สินค้า'!$E17)-$F19*N('สินค้า'!$D17))</f>
        <v/>
      </c>
      <c r="H19" s="10">
        <f>IF($A19="","",-SUMIFS(MoveBase,MoveCode,$A19,MoveType,"ขาย",MoveDate,"&gt;"&amp;(AsOfDate-30),MoveDate,"&lt;="&amp;AsOfDate)/30)</f>
        <v/>
      </c>
      <c r="I19" s="9">
        <f>IF($A19="","",IF('สินค้า'!$H17&lt;&gt;"",'สินค้า'!$H17,ROUNDUP($H19*N('สินค้า'!$F17)+N('สินค้า'!$G17),0)))</f>
        <v/>
      </c>
      <c r="J19" s="6">
        <f>IF($A19="","",IF($D19&lt;0,"ยอดติดลบ ตรวจสอบ",IF($D19&lt;=$I19,"ต้องสั่ง","")))</f>
        <v/>
      </c>
      <c r="K19" s="9">
        <f>IF(OR($A19="",N($H19)=0),"",INT(MAX($D19,0)/$H19))</f>
        <v/>
      </c>
    </row>
    <row r="20">
      <c r="A20" s="6">
        <f>IF('สินค้า'!$A18="","",'สินค้า'!$A18)</f>
        <v/>
      </c>
      <c r="B20" s="6">
        <f>IF($A20="","",'สินค้า'!$B18)</f>
        <v/>
      </c>
      <c r="C20" s="7">
        <f>IF($A20="","",IF($D20&lt;0,"ติดลบ ","")&amp;IF($D20=0,"0 "&amp;'สินค้า'!$C18,TRIM(IF($E20&gt;0,$E20&amp;" ลัง ","")&amp;IF($F20&gt;0,$F20&amp;" แพ็ก ","")&amp;IF($G20&gt;0,$G20&amp;" "&amp;'สินค้า'!$C18,""))))</f>
        <v/>
      </c>
      <c r="D20" s="8">
        <f>IF($A20="","",SUMIFS(MoveBase,MoveCode,$A20,MoveDate,"&lt;="&amp;AsOfDate))</f>
        <v/>
      </c>
      <c r="E20" s="9">
        <f>IF($A20="","",IF(N('สินค้า'!$E18)&gt;0,INT(ABS($D20)/'สินค้า'!$E18),0))</f>
        <v/>
      </c>
      <c r="F20" s="9">
        <f>IF($A20="","",IF(N('สินค้า'!$D18)&gt;0,INT(IF(N('สินค้า'!$E18)&gt;0,MOD(ABS($D20),'สินค้า'!$E18),ABS($D20))/'สินค้า'!$D18),0))</f>
        <v/>
      </c>
      <c r="G20" s="9">
        <f>IF($A20="","",ABS($D20)-$E20*N('สินค้า'!$E18)-$F20*N('สินค้า'!$D18))</f>
        <v/>
      </c>
      <c r="H20" s="10">
        <f>IF($A20="","",-SUMIFS(MoveBase,MoveCode,$A20,MoveType,"ขาย",MoveDate,"&gt;"&amp;(AsOfDate-30),MoveDate,"&lt;="&amp;AsOfDate)/30)</f>
        <v/>
      </c>
      <c r="I20" s="9">
        <f>IF($A20="","",IF('สินค้า'!$H18&lt;&gt;"",'สินค้า'!$H18,ROUNDUP($H20*N('สินค้า'!$F18)+N('สินค้า'!$G18),0)))</f>
        <v/>
      </c>
      <c r="J20" s="6">
        <f>IF($A20="","",IF($D20&lt;0,"ยอดติดลบ ตรวจสอบ",IF($D20&lt;=$I20,"ต้องสั่ง","")))</f>
        <v/>
      </c>
      <c r="K20" s="9">
        <f>IF(OR($A20="",N($H20)=0),"",INT(MAX($D20,0)/$H20))</f>
        <v/>
      </c>
    </row>
    <row r="21">
      <c r="A21" s="6">
        <f>IF('สินค้า'!$A19="","",'สินค้า'!$A19)</f>
        <v/>
      </c>
      <c r="B21" s="6">
        <f>IF($A21="","",'สินค้า'!$B19)</f>
        <v/>
      </c>
      <c r="C21" s="7">
        <f>IF($A21="","",IF($D21&lt;0,"ติดลบ ","")&amp;IF($D21=0,"0 "&amp;'สินค้า'!$C19,TRIM(IF($E21&gt;0,$E21&amp;" ลัง ","")&amp;IF($F21&gt;0,$F21&amp;" แพ็ก ","")&amp;IF($G21&gt;0,$G21&amp;" "&amp;'สินค้า'!$C19,""))))</f>
        <v/>
      </c>
      <c r="D21" s="8">
        <f>IF($A21="","",SUMIFS(MoveBase,MoveCode,$A21,MoveDate,"&lt;="&amp;AsOfDate))</f>
        <v/>
      </c>
      <c r="E21" s="9">
        <f>IF($A21="","",IF(N('สินค้า'!$E19)&gt;0,INT(ABS($D21)/'สินค้า'!$E19),0))</f>
        <v/>
      </c>
      <c r="F21" s="9">
        <f>IF($A21="","",IF(N('สินค้า'!$D19)&gt;0,INT(IF(N('สินค้า'!$E19)&gt;0,MOD(ABS($D21),'สินค้า'!$E19),ABS($D21))/'สินค้า'!$D19),0))</f>
        <v/>
      </c>
      <c r="G21" s="9">
        <f>IF($A21="","",ABS($D21)-$E21*N('สินค้า'!$E19)-$F21*N('สินค้า'!$D19))</f>
        <v/>
      </c>
      <c r="H21" s="10">
        <f>IF($A21="","",-SUMIFS(MoveBase,MoveCode,$A21,MoveType,"ขาย",MoveDate,"&gt;"&amp;(AsOfDate-30),MoveDate,"&lt;="&amp;AsOfDate)/30)</f>
        <v/>
      </c>
      <c r="I21" s="9">
        <f>IF($A21="","",IF('สินค้า'!$H19&lt;&gt;"",'สินค้า'!$H19,ROUNDUP($H21*N('สินค้า'!$F19)+N('สินค้า'!$G19),0)))</f>
        <v/>
      </c>
      <c r="J21" s="6">
        <f>IF($A21="","",IF($D21&lt;0,"ยอดติดลบ ตรวจสอบ",IF($D21&lt;=$I21,"ต้องสั่ง","")))</f>
        <v/>
      </c>
      <c r="K21" s="9">
        <f>IF(OR($A21="",N($H21)=0),"",INT(MAX($D21,0)/$H21))</f>
        <v/>
      </c>
    </row>
    <row r="22">
      <c r="A22" s="6">
        <f>IF('สินค้า'!$A20="","",'สินค้า'!$A20)</f>
        <v/>
      </c>
      <c r="B22" s="6">
        <f>IF($A22="","",'สินค้า'!$B20)</f>
        <v/>
      </c>
      <c r="C22" s="7">
        <f>IF($A22="","",IF($D22&lt;0,"ติดลบ ","")&amp;IF($D22=0,"0 "&amp;'สินค้า'!$C20,TRIM(IF($E22&gt;0,$E22&amp;" ลัง ","")&amp;IF($F22&gt;0,$F22&amp;" แพ็ก ","")&amp;IF($G22&gt;0,$G22&amp;" "&amp;'สินค้า'!$C20,""))))</f>
        <v/>
      </c>
      <c r="D22" s="8">
        <f>IF($A22="","",SUMIFS(MoveBase,MoveCode,$A22,MoveDate,"&lt;="&amp;AsOfDate))</f>
        <v/>
      </c>
      <c r="E22" s="9">
        <f>IF($A22="","",IF(N('สินค้า'!$E20)&gt;0,INT(ABS($D22)/'สินค้า'!$E20),0))</f>
        <v/>
      </c>
      <c r="F22" s="9">
        <f>IF($A22="","",IF(N('สินค้า'!$D20)&gt;0,INT(IF(N('สินค้า'!$E20)&gt;0,MOD(ABS($D22),'สินค้า'!$E20),ABS($D22))/'สินค้า'!$D20),0))</f>
        <v/>
      </c>
      <c r="G22" s="9">
        <f>IF($A22="","",ABS($D22)-$E22*N('สินค้า'!$E20)-$F22*N('สินค้า'!$D20))</f>
        <v/>
      </c>
      <c r="H22" s="10">
        <f>IF($A22="","",-SUMIFS(MoveBase,MoveCode,$A22,MoveType,"ขาย",MoveDate,"&gt;"&amp;(AsOfDate-30),MoveDate,"&lt;="&amp;AsOfDate)/30)</f>
        <v/>
      </c>
      <c r="I22" s="9">
        <f>IF($A22="","",IF('สินค้า'!$H20&lt;&gt;"",'สินค้า'!$H20,ROUNDUP($H22*N('สินค้า'!$F20)+N('สินค้า'!$G20),0)))</f>
        <v/>
      </c>
      <c r="J22" s="6">
        <f>IF($A22="","",IF($D22&lt;0,"ยอดติดลบ ตรวจสอบ",IF($D22&lt;=$I22,"ต้องสั่ง","")))</f>
        <v/>
      </c>
      <c r="K22" s="9">
        <f>IF(OR($A22="",N($H22)=0),"",INT(MAX($D22,0)/$H22))</f>
        <v/>
      </c>
    </row>
    <row r="23">
      <c r="A23" s="6">
        <f>IF('สินค้า'!$A21="","",'สินค้า'!$A21)</f>
        <v/>
      </c>
      <c r="B23" s="6">
        <f>IF($A23="","",'สินค้า'!$B21)</f>
        <v/>
      </c>
      <c r="C23" s="7">
        <f>IF($A23="","",IF($D23&lt;0,"ติดลบ ","")&amp;IF($D23=0,"0 "&amp;'สินค้า'!$C21,TRIM(IF($E23&gt;0,$E23&amp;" ลัง ","")&amp;IF($F23&gt;0,$F23&amp;" แพ็ก ","")&amp;IF($G23&gt;0,$G23&amp;" "&amp;'สินค้า'!$C21,""))))</f>
        <v/>
      </c>
      <c r="D23" s="8">
        <f>IF($A23="","",SUMIFS(MoveBase,MoveCode,$A23,MoveDate,"&lt;="&amp;AsOfDate))</f>
        <v/>
      </c>
      <c r="E23" s="9">
        <f>IF($A23="","",IF(N('สินค้า'!$E21)&gt;0,INT(ABS($D23)/'สินค้า'!$E21),0))</f>
        <v/>
      </c>
      <c r="F23" s="9">
        <f>IF($A23="","",IF(N('สินค้า'!$D21)&gt;0,INT(IF(N('สินค้า'!$E21)&gt;0,MOD(ABS($D23),'สินค้า'!$E21),ABS($D23))/'สินค้า'!$D21),0))</f>
        <v/>
      </c>
      <c r="G23" s="9">
        <f>IF($A23="","",ABS($D23)-$E23*N('สินค้า'!$E21)-$F23*N('สินค้า'!$D21))</f>
        <v/>
      </c>
      <c r="H23" s="10">
        <f>IF($A23="","",-SUMIFS(MoveBase,MoveCode,$A23,MoveType,"ขาย",MoveDate,"&gt;"&amp;(AsOfDate-30),MoveDate,"&lt;="&amp;AsOfDate)/30)</f>
        <v/>
      </c>
      <c r="I23" s="9">
        <f>IF($A23="","",IF('สินค้า'!$H21&lt;&gt;"",'สินค้า'!$H21,ROUNDUP($H23*N('สินค้า'!$F21)+N('สินค้า'!$G21),0)))</f>
        <v/>
      </c>
      <c r="J23" s="6">
        <f>IF($A23="","",IF($D23&lt;0,"ยอดติดลบ ตรวจสอบ",IF($D23&lt;=$I23,"ต้องสั่ง","")))</f>
        <v/>
      </c>
      <c r="K23" s="9">
        <f>IF(OR($A23="",N($H23)=0),"",INT(MAX($D23,0)/$H23))</f>
        <v/>
      </c>
    </row>
    <row r="24">
      <c r="A24" s="6">
        <f>IF('สินค้า'!$A22="","",'สินค้า'!$A22)</f>
        <v/>
      </c>
      <c r="B24" s="6">
        <f>IF($A24="","",'สินค้า'!$B22)</f>
        <v/>
      </c>
      <c r="C24" s="7">
        <f>IF($A24="","",IF($D24&lt;0,"ติดลบ ","")&amp;IF($D24=0,"0 "&amp;'สินค้า'!$C22,TRIM(IF($E24&gt;0,$E24&amp;" ลัง ","")&amp;IF($F24&gt;0,$F24&amp;" แพ็ก ","")&amp;IF($G24&gt;0,$G24&amp;" "&amp;'สินค้า'!$C22,""))))</f>
        <v/>
      </c>
      <c r="D24" s="8">
        <f>IF($A24="","",SUMIFS(MoveBase,MoveCode,$A24,MoveDate,"&lt;="&amp;AsOfDate))</f>
        <v/>
      </c>
      <c r="E24" s="9">
        <f>IF($A24="","",IF(N('สินค้า'!$E22)&gt;0,INT(ABS($D24)/'สินค้า'!$E22),0))</f>
        <v/>
      </c>
      <c r="F24" s="9">
        <f>IF($A24="","",IF(N('สินค้า'!$D22)&gt;0,INT(IF(N('สินค้า'!$E22)&gt;0,MOD(ABS($D24),'สินค้า'!$E22),ABS($D24))/'สินค้า'!$D22),0))</f>
        <v/>
      </c>
      <c r="G24" s="9">
        <f>IF($A24="","",ABS($D24)-$E24*N('สินค้า'!$E22)-$F24*N('สินค้า'!$D22))</f>
        <v/>
      </c>
      <c r="H24" s="10">
        <f>IF($A24="","",-SUMIFS(MoveBase,MoveCode,$A24,MoveType,"ขาย",MoveDate,"&gt;"&amp;(AsOfDate-30),MoveDate,"&lt;="&amp;AsOfDate)/30)</f>
        <v/>
      </c>
      <c r="I24" s="9">
        <f>IF($A24="","",IF('สินค้า'!$H22&lt;&gt;"",'สินค้า'!$H22,ROUNDUP($H24*N('สินค้า'!$F22)+N('สินค้า'!$G22),0)))</f>
        <v/>
      </c>
      <c r="J24" s="6">
        <f>IF($A24="","",IF($D24&lt;0,"ยอดติดลบ ตรวจสอบ",IF($D24&lt;=$I24,"ต้องสั่ง","")))</f>
        <v/>
      </c>
      <c r="K24" s="9">
        <f>IF(OR($A24="",N($H24)=0),"",INT(MAX($D24,0)/$H24))</f>
        <v/>
      </c>
    </row>
    <row r="25">
      <c r="A25" s="6">
        <f>IF('สินค้า'!$A23="","",'สินค้า'!$A23)</f>
        <v/>
      </c>
      <c r="B25" s="6">
        <f>IF($A25="","",'สินค้า'!$B23)</f>
        <v/>
      </c>
      <c r="C25" s="7">
        <f>IF($A25="","",IF($D25&lt;0,"ติดลบ ","")&amp;IF($D25=0,"0 "&amp;'สินค้า'!$C23,TRIM(IF($E25&gt;0,$E25&amp;" ลัง ","")&amp;IF($F25&gt;0,$F25&amp;" แพ็ก ","")&amp;IF($G25&gt;0,$G25&amp;" "&amp;'สินค้า'!$C23,""))))</f>
        <v/>
      </c>
      <c r="D25" s="8">
        <f>IF($A25="","",SUMIFS(MoveBase,MoveCode,$A25,MoveDate,"&lt;="&amp;AsOfDate))</f>
        <v/>
      </c>
      <c r="E25" s="9">
        <f>IF($A25="","",IF(N('สินค้า'!$E23)&gt;0,INT(ABS($D25)/'สินค้า'!$E23),0))</f>
        <v/>
      </c>
      <c r="F25" s="9">
        <f>IF($A25="","",IF(N('สินค้า'!$D23)&gt;0,INT(IF(N('สินค้า'!$E23)&gt;0,MOD(ABS($D25),'สินค้า'!$E23),ABS($D25))/'สินค้า'!$D23),0))</f>
        <v/>
      </c>
      <c r="G25" s="9">
        <f>IF($A25="","",ABS($D25)-$E25*N('สินค้า'!$E23)-$F25*N('สินค้า'!$D23))</f>
        <v/>
      </c>
      <c r="H25" s="10">
        <f>IF($A25="","",-SUMIFS(MoveBase,MoveCode,$A25,MoveType,"ขาย",MoveDate,"&gt;"&amp;(AsOfDate-30),MoveDate,"&lt;="&amp;AsOfDate)/30)</f>
        <v/>
      </c>
      <c r="I25" s="9">
        <f>IF($A25="","",IF('สินค้า'!$H23&lt;&gt;"",'สินค้า'!$H23,ROUNDUP($H25*N('สินค้า'!$F23)+N('สินค้า'!$G23),0)))</f>
        <v/>
      </c>
      <c r="J25" s="6">
        <f>IF($A25="","",IF($D25&lt;0,"ยอดติดลบ ตรวจสอบ",IF($D25&lt;=$I25,"ต้องสั่ง","")))</f>
        <v/>
      </c>
      <c r="K25" s="9">
        <f>IF(OR($A25="",N($H25)=0),"",INT(MAX($D25,0)/$H25))</f>
        <v/>
      </c>
    </row>
    <row r="26">
      <c r="A26" s="6">
        <f>IF('สินค้า'!$A24="","",'สินค้า'!$A24)</f>
        <v/>
      </c>
      <c r="B26" s="6">
        <f>IF($A26="","",'สินค้า'!$B24)</f>
        <v/>
      </c>
      <c r="C26" s="7">
        <f>IF($A26="","",IF($D26&lt;0,"ติดลบ ","")&amp;IF($D26=0,"0 "&amp;'สินค้า'!$C24,TRIM(IF($E26&gt;0,$E26&amp;" ลัง ","")&amp;IF($F26&gt;0,$F26&amp;" แพ็ก ","")&amp;IF($G26&gt;0,$G26&amp;" "&amp;'สินค้า'!$C24,""))))</f>
        <v/>
      </c>
      <c r="D26" s="8">
        <f>IF($A26="","",SUMIFS(MoveBase,MoveCode,$A26,MoveDate,"&lt;="&amp;AsOfDate))</f>
        <v/>
      </c>
      <c r="E26" s="9">
        <f>IF($A26="","",IF(N('สินค้า'!$E24)&gt;0,INT(ABS($D26)/'สินค้า'!$E24),0))</f>
        <v/>
      </c>
      <c r="F26" s="9">
        <f>IF($A26="","",IF(N('สินค้า'!$D24)&gt;0,INT(IF(N('สินค้า'!$E24)&gt;0,MOD(ABS($D26),'สินค้า'!$E24),ABS($D26))/'สินค้า'!$D24),0))</f>
        <v/>
      </c>
      <c r="G26" s="9">
        <f>IF($A26="","",ABS($D26)-$E26*N('สินค้า'!$E24)-$F26*N('สินค้า'!$D24))</f>
        <v/>
      </c>
      <c r="H26" s="10">
        <f>IF($A26="","",-SUMIFS(MoveBase,MoveCode,$A26,MoveType,"ขาย",MoveDate,"&gt;"&amp;(AsOfDate-30),MoveDate,"&lt;="&amp;AsOfDate)/30)</f>
        <v/>
      </c>
      <c r="I26" s="9">
        <f>IF($A26="","",IF('สินค้า'!$H24&lt;&gt;"",'สินค้า'!$H24,ROUNDUP($H26*N('สินค้า'!$F24)+N('สินค้า'!$G24),0)))</f>
        <v/>
      </c>
      <c r="J26" s="6">
        <f>IF($A26="","",IF($D26&lt;0,"ยอดติดลบ ตรวจสอบ",IF($D26&lt;=$I26,"ต้องสั่ง","")))</f>
        <v/>
      </c>
      <c r="K26" s="9">
        <f>IF(OR($A26="",N($H26)=0),"",INT(MAX($D26,0)/$H26))</f>
        <v/>
      </c>
    </row>
    <row r="27">
      <c r="A27" s="6">
        <f>IF('สินค้า'!$A25="","",'สินค้า'!$A25)</f>
        <v/>
      </c>
      <c r="B27" s="6">
        <f>IF($A27="","",'สินค้า'!$B25)</f>
        <v/>
      </c>
      <c r="C27" s="7">
        <f>IF($A27="","",IF($D27&lt;0,"ติดลบ ","")&amp;IF($D27=0,"0 "&amp;'สินค้า'!$C25,TRIM(IF($E27&gt;0,$E27&amp;" ลัง ","")&amp;IF($F27&gt;0,$F27&amp;" แพ็ก ","")&amp;IF($G27&gt;0,$G27&amp;" "&amp;'สินค้า'!$C25,""))))</f>
        <v/>
      </c>
      <c r="D27" s="8">
        <f>IF($A27="","",SUMIFS(MoveBase,MoveCode,$A27,MoveDate,"&lt;="&amp;AsOfDate))</f>
        <v/>
      </c>
      <c r="E27" s="9">
        <f>IF($A27="","",IF(N('สินค้า'!$E25)&gt;0,INT(ABS($D27)/'สินค้า'!$E25),0))</f>
        <v/>
      </c>
      <c r="F27" s="9">
        <f>IF($A27="","",IF(N('สินค้า'!$D25)&gt;0,INT(IF(N('สินค้า'!$E25)&gt;0,MOD(ABS($D27),'สินค้า'!$E25),ABS($D27))/'สินค้า'!$D25),0))</f>
        <v/>
      </c>
      <c r="G27" s="9">
        <f>IF($A27="","",ABS($D27)-$E27*N('สินค้า'!$E25)-$F27*N('สินค้า'!$D25))</f>
        <v/>
      </c>
      <c r="H27" s="10">
        <f>IF($A27="","",-SUMIFS(MoveBase,MoveCode,$A27,MoveType,"ขาย",MoveDate,"&gt;"&amp;(AsOfDate-30),MoveDate,"&lt;="&amp;AsOfDate)/30)</f>
        <v/>
      </c>
      <c r="I27" s="9">
        <f>IF($A27="","",IF('สินค้า'!$H25&lt;&gt;"",'สินค้า'!$H25,ROUNDUP($H27*N('สินค้า'!$F25)+N('สินค้า'!$G25),0)))</f>
        <v/>
      </c>
      <c r="J27" s="6">
        <f>IF($A27="","",IF($D27&lt;0,"ยอดติดลบ ตรวจสอบ",IF($D27&lt;=$I27,"ต้องสั่ง","")))</f>
        <v/>
      </c>
      <c r="K27" s="9">
        <f>IF(OR($A27="",N($H27)=0),"",INT(MAX($D27,0)/$H27))</f>
        <v/>
      </c>
    </row>
    <row r="28">
      <c r="A28" s="6">
        <f>IF('สินค้า'!$A26="","",'สินค้า'!$A26)</f>
        <v/>
      </c>
      <c r="B28" s="6">
        <f>IF($A28="","",'สินค้า'!$B26)</f>
        <v/>
      </c>
      <c r="C28" s="7">
        <f>IF($A28="","",IF($D28&lt;0,"ติดลบ ","")&amp;IF($D28=0,"0 "&amp;'สินค้า'!$C26,TRIM(IF($E28&gt;0,$E28&amp;" ลัง ","")&amp;IF($F28&gt;0,$F28&amp;" แพ็ก ","")&amp;IF($G28&gt;0,$G28&amp;" "&amp;'สินค้า'!$C26,""))))</f>
        <v/>
      </c>
      <c r="D28" s="8">
        <f>IF($A28="","",SUMIFS(MoveBase,MoveCode,$A28,MoveDate,"&lt;="&amp;AsOfDate))</f>
        <v/>
      </c>
      <c r="E28" s="9">
        <f>IF($A28="","",IF(N('สินค้า'!$E26)&gt;0,INT(ABS($D28)/'สินค้า'!$E26),0))</f>
        <v/>
      </c>
      <c r="F28" s="9">
        <f>IF($A28="","",IF(N('สินค้า'!$D26)&gt;0,INT(IF(N('สินค้า'!$E26)&gt;0,MOD(ABS($D28),'สินค้า'!$E26),ABS($D28))/'สินค้า'!$D26),0))</f>
        <v/>
      </c>
      <c r="G28" s="9">
        <f>IF($A28="","",ABS($D28)-$E28*N('สินค้า'!$E26)-$F28*N('สินค้า'!$D26))</f>
        <v/>
      </c>
      <c r="H28" s="10">
        <f>IF($A28="","",-SUMIFS(MoveBase,MoveCode,$A28,MoveType,"ขาย",MoveDate,"&gt;"&amp;(AsOfDate-30),MoveDate,"&lt;="&amp;AsOfDate)/30)</f>
        <v/>
      </c>
      <c r="I28" s="9">
        <f>IF($A28="","",IF('สินค้า'!$H26&lt;&gt;"",'สินค้า'!$H26,ROUNDUP($H28*N('สินค้า'!$F26)+N('สินค้า'!$G26),0)))</f>
        <v/>
      </c>
      <c r="J28" s="6">
        <f>IF($A28="","",IF($D28&lt;0,"ยอดติดลบ ตรวจสอบ",IF($D28&lt;=$I28,"ต้องสั่ง","")))</f>
        <v/>
      </c>
      <c r="K28" s="9">
        <f>IF(OR($A28="",N($H28)=0),"",INT(MAX($D28,0)/$H28))</f>
        <v/>
      </c>
    </row>
    <row r="29">
      <c r="A29" s="6">
        <f>IF('สินค้า'!$A27="","",'สินค้า'!$A27)</f>
        <v/>
      </c>
      <c r="B29" s="6">
        <f>IF($A29="","",'สินค้า'!$B27)</f>
        <v/>
      </c>
      <c r="C29" s="7">
        <f>IF($A29="","",IF($D29&lt;0,"ติดลบ ","")&amp;IF($D29=0,"0 "&amp;'สินค้า'!$C27,TRIM(IF($E29&gt;0,$E29&amp;" ลัง ","")&amp;IF($F29&gt;0,$F29&amp;" แพ็ก ","")&amp;IF($G29&gt;0,$G29&amp;" "&amp;'สินค้า'!$C27,""))))</f>
        <v/>
      </c>
      <c r="D29" s="8">
        <f>IF($A29="","",SUMIFS(MoveBase,MoveCode,$A29,MoveDate,"&lt;="&amp;AsOfDate))</f>
        <v/>
      </c>
      <c r="E29" s="9">
        <f>IF($A29="","",IF(N('สินค้า'!$E27)&gt;0,INT(ABS($D29)/'สินค้า'!$E27),0))</f>
        <v/>
      </c>
      <c r="F29" s="9">
        <f>IF($A29="","",IF(N('สินค้า'!$D27)&gt;0,INT(IF(N('สินค้า'!$E27)&gt;0,MOD(ABS($D29),'สินค้า'!$E27),ABS($D29))/'สินค้า'!$D27),0))</f>
        <v/>
      </c>
      <c r="G29" s="9">
        <f>IF($A29="","",ABS($D29)-$E29*N('สินค้า'!$E27)-$F29*N('สินค้า'!$D27))</f>
        <v/>
      </c>
      <c r="H29" s="10">
        <f>IF($A29="","",-SUMIFS(MoveBase,MoveCode,$A29,MoveType,"ขาย",MoveDate,"&gt;"&amp;(AsOfDate-30),MoveDate,"&lt;="&amp;AsOfDate)/30)</f>
        <v/>
      </c>
      <c r="I29" s="9">
        <f>IF($A29="","",IF('สินค้า'!$H27&lt;&gt;"",'สินค้า'!$H27,ROUNDUP($H29*N('สินค้า'!$F27)+N('สินค้า'!$G27),0)))</f>
        <v/>
      </c>
      <c r="J29" s="6">
        <f>IF($A29="","",IF($D29&lt;0,"ยอดติดลบ ตรวจสอบ",IF($D29&lt;=$I29,"ต้องสั่ง","")))</f>
        <v/>
      </c>
      <c r="K29" s="9">
        <f>IF(OR($A29="",N($H29)=0),"",INT(MAX($D29,0)/$H29))</f>
        <v/>
      </c>
    </row>
    <row r="30">
      <c r="A30" s="6">
        <f>IF('สินค้า'!$A28="","",'สินค้า'!$A28)</f>
        <v/>
      </c>
      <c r="B30" s="6">
        <f>IF($A30="","",'สินค้า'!$B28)</f>
        <v/>
      </c>
      <c r="C30" s="7">
        <f>IF($A30="","",IF($D30&lt;0,"ติดลบ ","")&amp;IF($D30=0,"0 "&amp;'สินค้า'!$C28,TRIM(IF($E30&gt;0,$E30&amp;" ลัง ","")&amp;IF($F30&gt;0,$F30&amp;" แพ็ก ","")&amp;IF($G30&gt;0,$G30&amp;" "&amp;'สินค้า'!$C28,""))))</f>
        <v/>
      </c>
      <c r="D30" s="8">
        <f>IF($A30="","",SUMIFS(MoveBase,MoveCode,$A30,MoveDate,"&lt;="&amp;AsOfDate))</f>
        <v/>
      </c>
      <c r="E30" s="9">
        <f>IF($A30="","",IF(N('สินค้า'!$E28)&gt;0,INT(ABS($D30)/'สินค้า'!$E28),0))</f>
        <v/>
      </c>
      <c r="F30" s="9">
        <f>IF($A30="","",IF(N('สินค้า'!$D28)&gt;0,INT(IF(N('สินค้า'!$E28)&gt;0,MOD(ABS($D30),'สินค้า'!$E28),ABS($D30))/'สินค้า'!$D28),0))</f>
        <v/>
      </c>
      <c r="G30" s="9">
        <f>IF($A30="","",ABS($D30)-$E30*N('สินค้า'!$E28)-$F30*N('สินค้า'!$D28))</f>
        <v/>
      </c>
      <c r="H30" s="10">
        <f>IF($A30="","",-SUMIFS(MoveBase,MoveCode,$A30,MoveType,"ขาย",MoveDate,"&gt;"&amp;(AsOfDate-30),MoveDate,"&lt;="&amp;AsOfDate)/30)</f>
        <v/>
      </c>
      <c r="I30" s="9">
        <f>IF($A30="","",IF('สินค้า'!$H28&lt;&gt;"",'สินค้า'!$H28,ROUNDUP($H30*N('สินค้า'!$F28)+N('สินค้า'!$G28),0)))</f>
        <v/>
      </c>
      <c r="J30" s="6">
        <f>IF($A30="","",IF($D30&lt;0,"ยอดติดลบ ตรวจสอบ",IF($D30&lt;=$I30,"ต้องสั่ง","")))</f>
        <v/>
      </c>
      <c r="K30" s="9">
        <f>IF(OR($A30="",N($H30)=0),"",INT(MAX($D30,0)/$H30))</f>
        <v/>
      </c>
    </row>
    <row r="31">
      <c r="A31" s="6">
        <f>IF('สินค้า'!$A29="","",'สินค้า'!$A29)</f>
        <v/>
      </c>
      <c r="B31" s="6">
        <f>IF($A31="","",'สินค้า'!$B29)</f>
        <v/>
      </c>
      <c r="C31" s="7">
        <f>IF($A31="","",IF($D31&lt;0,"ติดลบ ","")&amp;IF($D31=0,"0 "&amp;'สินค้า'!$C29,TRIM(IF($E31&gt;0,$E31&amp;" ลัง ","")&amp;IF($F31&gt;0,$F31&amp;" แพ็ก ","")&amp;IF($G31&gt;0,$G31&amp;" "&amp;'สินค้า'!$C29,""))))</f>
        <v/>
      </c>
      <c r="D31" s="8">
        <f>IF($A31="","",SUMIFS(MoveBase,MoveCode,$A31,MoveDate,"&lt;="&amp;AsOfDate))</f>
        <v/>
      </c>
      <c r="E31" s="9">
        <f>IF($A31="","",IF(N('สินค้า'!$E29)&gt;0,INT(ABS($D31)/'สินค้า'!$E29),0))</f>
        <v/>
      </c>
      <c r="F31" s="9">
        <f>IF($A31="","",IF(N('สินค้า'!$D29)&gt;0,INT(IF(N('สินค้า'!$E29)&gt;0,MOD(ABS($D31),'สินค้า'!$E29),ABS($D31))/'สินค้า'!$D29),0))</f>
        <v/>
      </c>
      <c r="G31" s="9">
        <f>IF($A31="","",ABS($D31)-$E31*N('สินค้า'!$E29)-$F31*N('สินค้า'!$D29))</f>
        <v/>
      </c>
      <c r="H31" s="10">
        <f>IF($A31="","",-SUMIFS(MoveBase,MoveCode,$A31,MoveType,"ขาย",MoveDate,"&gt;"&amp;(AsOfDate-30),MoveDate,"&lt;="&amp;AsOfDate)/30)</f>
        <v/>
      </c>
      <c r="I31" s="9">
        <f>IF($A31="","",IF('สินค้า'!$H29&lt;&gt;"",'สินค้า'!$H29,ROUNDUP($H31*N('สินค้า'!$F29)+N('สินค้า'!$G29),0)))</f>
        <v/>
      </c>
      <c r="J31" s="6">
        <f>IF($A31="","",IF($D31&lt;0,"ยอดติดลบ ตรวจสอบ",IF($D31&lt;=$I31,"ต้องสั่ง","")))</f>
        <v/>
      </c>
      <c r="K31" s="9">
        <f>IF(OR($A31="",N($H31)=0),"",INT(MAX($D31,0)/$H31))</f>
        <v/>
      </c>
    </row>
    <row r="32">
      <c r="A32" s="6">
        <f>IF('สินค้า'!$A30="","",'สินค้า'!$A30)</f>
        <v/>
      </c>
      <c r="B32" s="6">
        <f>IF($A32="","",'สินค้า'!$B30)</f>
        <v/>
      </c>
      <c r="C32" s="7">
        <f>IF($A32="","",IF($D32&lt;0,"ติดลบ ","")&amp;IF($D32=0,"0 "&amp;'สินค้า'!$C30,TRIM(IF($E32&gt;0,$E32&amp;" ลัง ","")&amp;IF($F32&gt;0,$F32&amp;" แพ็ก ","")&amp;IF($G32&gt;0,$G32&amp;" "&amp;'สินค้า'!$C30,""))))</f>
        <v/>
      </c>
      <c r="D32" s="8">
        <f>IF($A32="","",SUMIFS(MoveBase,MoveCode,$A32,MoveDate,"&lt;="&amp;AsOfDate))</f>
        <v/>
      </c>
      <c r="E32" s="9">
        <f>IF($A32="","",IF(N('สินค้า'!$E30)&gt;0,INT(ABS($D32)/'สินค้า'!$E30),0))</f>
        <v/>
      </c>
      <c r="F32" s="9">
        <f>IF($A32="","",IF(N('สินค้า'!$D30)&gt;0,INT(IF(N('สินค้า'!$E30)&gt;0,MOD(ABS($D32),'สินค้า'!$E30),ABS($D32))/'สินค้า'!$D30),0))</f>
        <v/>
      </c>
      <c r="G32" s="9">
        <f>IF($A32="","",ABS($D32)-$E32*N('สินค้า'!$E30)-$F32*N('สินค้า'!$D30))</f>
        <v/>
      </c>
      <c r="H32" s="10">
        <f>IF($A32="","",-SUMIFS(MoveBase,MoveCode,$A32,MoveType,"ขาย",MoveDate,"&gt;"&amp;(AsOfDate-30),MoveDate,"&lt;="&amp;AsOfDate)/30)</f>
        <v/>
      </c>
      <c r="I32" s="9">
        <f>IF($A32="","",IF('สินค้า'!$H30&lt;&gt;"",'สินค้า'!$H30,ROUNDUP($H32*N('สินค้า'!$F30)+N('สินค้า'!$G30),0)))</f>
        <v/>
      </c>
      <c r="J32" s="6">
        <f>IF($A32="","",IF($D32&lt;0,"ยอดติดลบ ตรวจสอบ",IF($D32&lt;=$I32,"ต้องสั่ง","")))</f>
        <v/>
      </c>
      <c r="K32" s="9">
        <f>IF(OR($A32="",N($H32)=0),"",INT(MAX($D32,0)/$H32))</f>
        <v/>
      </c>
    </row>
    <row r="33">
      <c r="A33" s="6">
        <f>IF('สินค้า'!$A31="","",'สินค้า'!$A31)</f>
        <v/>
      </c>
      <c r="B33" s="6">
        <f>IF($A33="","",'สินค้า'!$B31)</f>
        <v/>
      </c>
      <c r="C33" s="7">
        <f>IF($A33="","",IF($D33&lt;0,"ติดลบ ","")&amp;IF($D33=0,"0 "&amp;'สินค้า'!$C31,TRIM(IF($E33&gt;0,$E33&amp;" ลัง ","")&amp;IF($F33&gt;0,$F33&amp;" แพ็ก ","")&amp;IF($G33&gt;0,$G33&amp;" "&amp;'สินค้า'!$C31,""))))</f>
        <v/>
      </c>
      <c r="D33" s="8">
        <f>IF($A33="","",SUMIFS(MoveBase,MoveCode,$A33,MoveDate,"&lt;="&amp;AsOfDate))</f>
        <v/>
      </c>
      <c r="E33" s="9">
        <f>IF($A33="","",IF(N('สินค้า'!$E31)&gt;0,INT(ABS($D33)/'สินค้า'!$E31),0))</f>
        <v/>
      </c>
      <c r="F33" s="9">
        <f>IF($A33="","",IF(N('สินค้า'!$D31)&gt;0,INT(IF(N('สินค้า'!$E31)&gt;0,MOD(ABS($D33),'สินค้า'!$E31),ABS($D33))/'สินค้า'!$D31),0))</f>
        <v/>
      </c>
      <c r="G33" s="9">
        <f>IF($A33="","",ABS($D33)-$E33*N('สินค้า'!$E31)-$F33*N('สินค้า'!$D31))</f>
        <v/>
      </c>
      <c r="H33" s="10">
        <f>IF($A33="","",-SUMIFS(MoveBase,MoveCode,$A33,MoveType,"ขาย",MoveDate,"&gt;"&amp;(AsOfDate-30),MoveDate,"&lt;="&amp;AsOfDate)/30)</f>
        <v/>
      </c>
      <c r="I33" s="9">
        <f>IF($A33="","",IF('สินค้า'!$H31&lt;&gt;"",'สินค้า'!$H31,ROUNDUP($H33*N('สินค้า'!$F31)+N('สินค้า'!$G31),0)))</f>
        <v/>
      </c>
      <c r="J33" s="6">
        <f>IF($A33="","",IF($D33&lt;0,"ยอดติดลบ ตรวจสอบ",IF($D33&lt;=$I33,"ต้องสั่ง","")))</f>
        <v/>
      </c>
      <c r="K33" s="9">
        <f>IF(OR($A33="",N($H33)=0),"",INT(MAX($D33,0)/$H33))</f>
        <v/>
      </c>
    </row>
    <row r="34">
      <c r="A34" s="6">
        <f>IF('สินค้า'!$A32="","",'สินค้า'!$A32)</f>
        <v/>
      </c>
      <c r="B34" s="6">
        <f>IF($A34="","",'สินค้า'!$B32)</f>
        <v/>
      </c>
      <c r="C34" s="7">
        <f>IF($A34="","",IF($D34&lt;0,"ติดลบ ","")&amp;IF($D34=0,"0 "&amp;'สินค้า'!$C32,TRIM(IF($E34&gt;0,$E34&amp;" ลัง ","")&amp;IF($F34&gt;0,$F34&amp;" แพ็ก ","")&amp;IF($G34&gt;0,$G34&amp;" "&amp;'สินค้า'!$C32,""))))</f>
        <v/>
      </c>
      <c r="D34" s="8">
        <f>IF($A34="","",SUMIFS(MoveBase,MoveCode,$A34,MoveDate,"&lt;="&amp;AsOfDate))</f>
        <v/>
      </c>
      <c r="E34" s="9">
        <f>IF($A34="","",IF(N('สินค้า'!$E32)&gt;0,INT(ABS($D34)/'สินค้า'!$E32),0))</f>
        <v/>
      </c>
      <c r="F34" s="9">
        <f>IF($A34="","",IF(N('สินค้า'!$D32)&gt;0,INT(IF(N('สินค้า'!$E32)&gt;0,MOD(ABS($D34),'สินค้า'!$E32),ABS($D34))/'สินค้า'!$D32),0))</f>
        <v/>
      </c>
      <c r="G34" s="9">
        <f>IF($A34="","",ABS($D34)-$E34*N('สินค้า'!$E32)-$F34*N('สินค้า'!$D32))</f>
        <v/>
      </c>
      <c r="H34" s="10">
        <f>IF($A34="","",-SUMIFS(MoveBase,MoveCode,$A34,MoveType,"ขาย",MoveDate,"&gt;"&amp;(AsOfDate-30),MoveDate,"&lt;="&amp;AsOfDate)/30)</f>
        <v/>
      </c>
      <c r="I34" s="9">
        <f>IF($A34="","",IF('สินค้า'!$H32&lt;&gt;"",'สินค้า'!$H32,ROUNDUP($H34*N('สินค้า'!$F32)+N('สินค้า'!$G32),0)))</f>
        <v/>
      </c>
      <c r="J34" s="6">
        <f>IF($A34="","",IF($D34&lt;0,"ยอดติดลบ ตรวจสอบ",IF($D34&lt;=$I34,"ต้องสั่ง","")))</f>
        <v/>
      </c>
      <c r="K34" s="9">
        <f>IF(OR($A34="",N($H34)=0),"",INT(MAX($D34,0)/$H34))</f>
        <v/>
      </c>
    </row>
    <row r="35">
      <c r="A35" s="6">
        <f>IF('สินค้า'!$A33="","",'สินค้า'!$A33)</f>
        <v/>
      </c>
      <c r="B35" s="6">
        <f>IF($A35="","",'สินค้า'!$B33)</f>
        <v/>
      </c>
      <c r="C35" s="7">
        <f>IF($A35="","",IF($D35&lt;0,"ติดลบ ","")&amp;IF($D35=0,"0 "&amp;'สินค้า'!$C33,TRIM(IF($E35&gt;0,$E35&amp;" ลัง ","")&amp;IF($F35&gt;0,$F35&amp;" แพ็ก ","")&amp;IF($G35&gt;0,$G35&amp;" "&amp;'สินค้า'!$C33,""))))</f>
        <v/>
      </c>
      <c r="D35" s="8">
        <f>IF($A35="","",SUMIFS(MoveBase,MoveCode,$A35,MoveDate,"&lt;="&amp;AsOfDate))</f>
        <v/>
      </c>
      <c r="E35" s="9">
        <f>IF($A35="","",IF(N('สินค้า'!$E33)&gt;0,INT(ABS($D35)/'สินค้า'!$E33),0))</f>
        <v/>
      </c>
      <c r="F35" s="9">
        <f>IF($A35="","",IF(N('สินค้า'!$D33)&gt;0,INT(IF(N('สินค้า'!$E33)&gt;0,MOD(ABS($D35),'สินค้า'!$E33),ABS($D35))/'สินค้า'!$D33),0))</f>
        <v/>
      </c>
      <c r="G35" s="9">
        <f>IF($A35="","",ABS($D35)-$E35*N('สินค้า'!$E33)-$F35*N('สินค้า'!$D33))</f>
        <v/>
      </c>
      <c r="H35" s="10">
        <f>IF($A35="","",-SUMIFS(MoveBase,MoveCode,$A35,MoveType,"ขาย",MoveDate,"&gt;"&amp;(AsOfDate-30),MoveDate,"&lt;="&amp;AsOfDate)/30)</f>
        <v/>
      </c>
      <c r="I35" s="9">
        <f>IF($A35="","",IF('สินค้า'!$H33&lt;&gt;"",'สินค้า'!$H33,ROUNDUP($H35*N('สินค้า'!$F33)+N('สินค้า'!$G33),0)))</f>
        <v/>
      </c>
      <c r="J35" s="6">
        <f>IF($A35="","",IF($D35&lt;0,"ยอดติดลบ ตรวจสอบ",IF($D35&lt;=$I35,"ต้องสั่ง","")))</f>
        <v/>
      </c>
      <c r="K35" s="9">
        <f>IF(OR($A35="",N($H35)=0),"",INT(MAX($D35,0)/$H35))</f>
        <v/>
      </c>
    </row>
    <row r="36">
      <c r="A36" s="6">
        <f>IF('สินค้า'!$A34="","",'สินค้า'!$A34)</f>
        <v/>
      </c>
      <c r="B36" s="6">
        <f>IF($A36="","",'สินค้า'!$B34)</f>
        <v/>
      </c>
      <c r="C36" s="7">
        <f>IF($A36="","",IF($D36&lt;0,"ติดลบ ","")&amp;IF($D36=0,"0 "&amp;'สินค้า'!$C34,TRIM(IF($E36&gt;0,$E36&amp;" ลัง ","")&amp;IF($F36&gt;0,$F36&amp;" แพ็ก ","")&amp;IF($G36&gt;0,$G36&amp;" "&amp;'สินค้า'!$C34,""))))</f>
        <v/>
      </c>
      <c r="D36" s="8">
        <f>IF($A36="","",SUMIFS(MoveBase,MoveCode,$A36,MoveDate,"&lt;="&amp;AsOfDate))</f>
        <v/>
      </c>
      <c r="E36" s="9">
        <f>IF($A36="","",IF(N('สินค้า'!$E34)&gt;0,INT(ABS($D36)/'สินค้า'!$E34),0))</f>
        <v/>
      </c>
      <c r="F36" s="9">
        <f>IF($A36="","",IF(N('สินค้า'!$D34)&gt;0,INT(IF(N('สินค้า'!$E34)&gt;0,MOD(ABS($D36),'สินค้า'!$E34),ABS($D36))/'สินค้า'!$D34),0))</f>
        <v/>
      </c>
      <c r="G36" s="9">
        <f>IF($A36="","",ABS($D36)-$E36*N('สินค้า'!$E34)-$F36*N('สินค้า'!$D34))</f>
        <v/>
      </c>
      <c r="H36" s="10">
        <f>IF($A36="","",-SUMIFS(MoveBase,MoveCode,$A36,MoveType,"ขาย",MoveDate,"&gt;"&amp;(AsOfDate-30),MoveDate,"&lt;="&amp;AsOfDate)/30)</f>
        <v/>
      </c>
      <c r="I36" s="9">
        <f>IF($A36="","",IF('สินค้า'!$H34&lt;&gt;"",'สินค้า'!$H34,ROUNDUP($H36*N('สินค้า'!$F34)+N('สินค้า'!$G34),0)))</f>
        <v/>
      </c>
      <c r="J36" s="6">
        <f>IF($A36="","",IF($D36&lt;0,"ยอดติดลบ ตรวจสอบ",IF($D36&lt;=$I36,"ต้องสั่ง","")))</f>
        <v/>
      </c>
      <c r="K36" s="9">
        <f>IF(OR($A36="",N($H36)=0),"",INT(MAX($D36,0)/$H36))</f>
        <v/>
      </c>
    </row>
    <row r="37">
      <c r="A37" s="6">
        <f>IF('สินค้า'!$A35="","",'สินค้า'!$A35)</f>
        <v/>
      </c>
      <c r="B37" s="6">
        <f>IF($A37="","",'สินค้า'!$B35)</f>
        <v/>
      </c>
      <c r="C37" s="7">
        <f>IF($A37="","",IF($D37&lt;0,"ติดลบ ","")&amp;IF($D37=0,"0 "&amp;'สินค้า'!$C35,TRIM(IF($E37&gt;0,$E37&amp;" ลัง ","")&amp;IF($F37&gt;0,$F37&amp;" แพ็ก ","")&amp;IF($G37&gt;0,$G37&amp;" "&amp;'สินค้า'!$C35,""))))</f>
        <v/>
      </c>
      <c r="D37" s="8">
        <f>IF($A37="","",SUMIFS(MoveBase,MoveCode,$A37,MoveDate,"&lt;="&amp;AsOfDate))</f>
        <v/>
      </c>
      <c r="E37" s="9">
        <f>IF($A37="","",IF(N('สินค้า'!$E35)&gt;0,INT(ABS($D37)/'สินค้า'!$E35),0))</f>
        <v/>
      </c>
      <c r="F37" s="9">
        <f>IF($A37="","",IF(N('สินค้า'!$D35)&gt;0,INT(IF(N('สินค้า'!$E35)&gt;0,MOD(ABS($D37),'สินค้า'!$E35),ABS($D37))/'สินค้า'!$D35),0))</f>
        <v/>
      </c>
      <c r="G37" s="9">
        <f>IF($A37="","",ABS($D37)-$E37*N('สินค้า'!$E35)-$F37*N('สินค้า'!$D35))</f>
        <v/>
      </c>
      <c r="H37" s="10">
        <f>IF($A37="","",-SUMIFS(MoveBase,MoveCode,$A37,MoveType,"ขาย",MoveDate,"&gt;"&amp;(AsOfDate-30),MoveDate,"&lt;="&amp;AsOfDate)/30)</f>
        <v/>
      </c>
      <c r="I37" s="9">
        <f>IF($A37="","",IF('สินค้า'!$H35&lt;&gt;"",'สินค้า'!$H35,ROUNDUP($H37*N('สินค้า'!$F35)+N('สินค้า'!$G35),0)))</f>
        <v/>
      </c>
      <c r="J37" s="6">
        <f>IF($A37="","",IF($D37&lt;0,"ยอดติดลบ ตรวจสอบ",IF($D37&lt;=$I37,"ต้องสั่ง","")))</f>
        <v/>
      </c>
      <c r="K37" s="9">
        <f>IF(OR($A37="",N($H37)=0),"",INT(MAX($D37,0)/$H37))</f>
        <v/>
      </c>
    </row>
    <row r="38">
      <c r="A38" s="6">
        <f>IF('สินค้า'!$A36="","",'สินค้า'!$A36)</f>
        <v/>
      </c>
      <c r="B38" s="6">
        <f>IF($A38="","",'สินค้า'!$B36)</f>
        <v/>
      </c>
      <c r="C38" s="7">
        <f>IF($A38="","",IF($D38&lt;0,"ติดลบ ","")&amp;IF($D38=0,"0 "&amp;'สินค้า'!$C36,TRIM(IF($E38&gt;0,$E38&amp;" ลัง ","")&amp;IF($F38&gt;0,$F38&amp;" แพ็ก ","")&amp;IF($G38&gt;0,$G38&amp;" "&amp;'สินค้า'!$C36,""))))</f>
        <v/>
      </c>
      <c r="D38" s="8">
        <f>IF($A38="","",SUMIFS(MoveBase,MoveCode,$A38,MoveDate,"&lt;="&amp;AsOfDate))</f>
        <v/>
      </c>
      <c r="E38" s="9">
        <f>IF($A38="","",IF(N('สินค้า'!$E36)&gt;0,INT(ABS($D38)/'สินค้า'!$E36),0))</f>
        <v/>
      </c>
      <c r="F38" s="9">
        <f>IF($A38="","",IF(N('สินค้า'!$D36)&gt;0,INT(IF(N('สินค้า'!$E36)&gt;0,MOD(ABS($D38),'สินค้า'!$E36),ABS($D38))/'สินค้า'!$D36),0))</f>
        <v/>
      </c>
      <c r="G38" s="9">
        <f>IF($A38="","",ABS($D38)-$E38*N('สินค้า'!$E36)-$F38*N('สินค้า'!$D36))</f>
        <v/>
      </c>
      <c r="H38" s="10">
        <f>IF($A38="","",-SUMIFS(MoveBase,MoveCode,$A38,MoveType,"ขาย",MoveDate,"&gt;"&amp;(AsOfDate-30),MoveDate,"&lt;="&amp;AsOfDate)/30)</f>
        <v/>
      </c>
      <c r="I38" s="9">
        <f>IF($A38="","",IF('สินค้า'!$H36&lt;&gt;"",'สินค้า'!$H36,ROUNDUP($H38*N('สินค้า'!$F36)+N('สินค้า'!$G36),0)))</f>
        <v/>
      </c>
      <c r="J38" s="6">
        <f>IF($A38="","",IF($D38&lt;0,"ยอดติดลบ ตรวจสอบ",IF($D38&lt;=$I38,"ต้องสั่ง","")))</f>
        <v/>
      </c>
      <c r="K38" s="9">
        <f>IF(OR($A38="",N($H38)=0),"",INT(MAX($D38,0)/$H38))</f>
        <v/>
      </c>
    </row>
    <row r="39">
      <c r="A39" s="6">
        <f>IF('สินค้า'!$A37="","",'สินค้า'!$A37)</f>
        <v/>
      </c>
      <c r="B39" s="6">
        <f>IF($A39="","",'สินค้า'!$B37)</f>
        <v/>
      </c>
      <c r="C39" s="7">
        <f>IF($A39="","",IF($D39&lt;0,"ติดลบ ","")&amp;IF($D39=0,"0 "&amp;'สินค้า'!$C37,TRIM(IF($E39&gt;0,$E39&amp;" ลัง ","")&amp;IF($F39&gt;0,$F39&amp;" แพ็ก ","")&amp;IF($G39&gt;0,$G39&amp;" "&amp;'สินค้า'!$C37,""))))</f>
        <v/>
      </c>
      <c r="D39" s="8">
        <f>IF($A39="","",SUMIFS(MoveBase,MoveCode,$A39,MoveDate,"&lt;="&amp;AsOfDate))</f>
        <v/>
      </c>
      <c r="E39" s="9">
        <f>IF($A39="","",IF(N('สินค้า'!$E37)&gt;0,INT(ABS($D39)/'สินค้า'!$E37),0))</f>
        <v/>
      </c>
      <c r="F39" s="9">
        <f>IF($A39="","",IF(N('สินค้า'!$D37)&gt;0,INT(IF(N('สินค้า'!$E37)&gt;0,MOD(ABS($D39),'สินค้า'!$E37),ABS($D39))/'สินค้า'!$D37),0))</f>
        <v/>
      </c>
      <c r="G39" s="9">
        <f>IF($A39="","",ABS($D39)-$E39*N('สินค้า'!$E37)-$F39*N('สินค้า'!$D37))</f>
        <v/>
      </c>
      <c r="H39" s="10">
        <f>IF($A39="","",-SUMIFS(MoveBase,MoveCode,$A39,MoveType,"ขาย",MoveDate,"&gt;"&amp;(AsOfDate-30),MoveDate,"&lt;="&amp;AsOfDate)/30)</f>
        <v/>
      </c>
      <c r="I39" s="9">
        <f>IF($A39="","",IF('สินค้า'!$H37&lt;&gt;"",'สินค้า'!$H37,ROUNDUP($H39*N('สินค้า'!$F37)+N('สินค้า'!$G37),0)))</f>
        <v/>
      </c>
      <c r="J39" s="6">
        <f>IF($A39="","",IF($D39&lt;0,"ยอดติดลบ ตรวจสอบ",IF($D39&lt;=$I39,"ต้องสั่ง","")))</f>
        <v/>
      </c>
      <c r="K39" s="9">
        <f>IF(OR($A39="",N($H39)=0),"",INT(MAX($D39,0)/$H39))</f>
        <v/>
      </c>
    </row>
    <row r="40">
      <c r="A40" s="6">
        <f>IF('สินค้า'!$A38="","",'สินค้า'!$A38)</f>
        <v/>
      </c>
      <c r="B40" s="6">
        <f>IF($A40="","",'สินค้า'!$B38)</f>
        <v/>
      </c>
      <c r="C40" s="7">
        <f>IF($A40="","",IF($D40&lt;0,"ติดลบ ","")&amp;IF($D40=0,"0 "&amp;'สินค้า'!$C38,TRIM(IF($E40&gt;0,$E40&amp;" ลัง ","")&amp;IF($F40&gt;0,$F40&amp;" แพ็ก ","")&amp;IF($G40&gt;0,$G40&amp;" "&amp;'สินค้า'!$C38,""))))</f>
        <v/>
      </c>
      <c r="D40" s="8">
        <f>IF($A40="","",SUMIFS(MoveBase,MoveCode,$A40,MoveDate,"&lt;="&amp;AsOfDate))</f>
        <v/>
      </c>
      <c r="E40" s="9">
        <f>IF($A40="","",IF(N('สินค้า'!$E38)&gt;0,INT(ABS($D40)/'สินค้า'!$E38),0))</f>
        <v/>
      </c>
      <c r="F40" s="9">
        <f>IF($A40="","",IF(N('สินค้า'!$D38)&gt;0,INT(IF(N('สินค้า'!$E38)&gt;0,MOD(ABS($D40),'สินค้า'!$E38),ABS($D40))/'สินค้า'!$D38),0))</f>
        <v/>
      </c>
      <c r="G40" s="9">
        <f>IF($A40="","",ABS($D40)-$E40*N('สินค้า'!$E38)-$F40*N('สินค้า'!$D38))</f>
        <v/>
      </c>
      <c r="H40" s="10">
        <f>IF($A40="","",-SUMIFS(MoveBase,MoveCode,$A40,MoveType,"ขาย",MoveDate,"&gt;"&amp;(AsOfDate-30),MoveDate,"&lt;="&amp;AsOfDate)/30)</f>
        <v/>
      </c>
      <c r="I40" s="9">
        <f>IF($A40="","",IF('สินค้า'!$H38&lt;&gt;"",'สินค้า'!$H38,ROUNDUP($H40*N('สินค้า'!$F38)+N('สินค้า'!$G38),0)))</f>
        <v/>
      </c>
      <c r="J40" s="6">
        <f>IF($A40="","",IF($D40&lt;0,"ยอดติดลบ ตรวจสอบ",IF($D40&lt;=$I40,"ต้องสั่ง","")))</f>
        <v/>
      </c>
      <c r="K40" s="9">
        <f>IF(OR($A40="",N($H40)=0),"",INT(MAX($D40,0)/$H40))</f>
        <v/>
      </c>
    </row>
    <row r="41">
      <c r="A41" s="6">
        <f>IF('สินค้า'!$A39="","",'สินค้า'!$A39)</f>
        <v/>
      </c>
      <c r="B41" s="6">
        <f>IF($A41="","",'สินค้า'!$B39)</f>
        <v/>
      </c>
      <c r="C41" s="7">
        <f>IF($A41="","",IF($D41&lt;0,"ติดลบ ","")&amp;IF($D41=0,"0 "&amp;'สินค้า'!$C39,TRIM(IF($E41&gt;0,$E41&amp;" ลัง ","")&amp;IF($F41&gt;0,$F41&amp;" แพ็ก ","")&amp;IF($G41&gt;0,$G41&amp;" "&amp;'สินค้า'!$C39,""))))</f>
        <v/>
      </c>
      <c r="D41" s="8">
        <f>IF($A41="","",SUMIFS(MoveBase,MoveCode,$A41,MoveDate,"&lt;="&amp;AsOfDate))</f>
        <v/>
      </c>
      <c r="E41" s="9">
        <f>IF($A41="","",IF(N('สินค้า'!$E39)&gt;0,INT(ABS($D41)/'สินค้า'!$E39),0))</f>
        <v/>
      </c>
      <c r="F41" s="9">
        <f>IF($A41="","",IF(N('สินค้า'!$D39)&gt;0,INT(IF(N('สินค้า'!$E39)&gt;0,MOD(ABS($D41),'สินค้า'!$E39),ABS($D41))/'สินค้า'!$D39),0))</f>
        <v/>
      </c>
      <c r="G41" s="9">
        <f>IF($A41="","",ABS($D41)-$E41*N('สินค้า'!$E39)-$F41*N('สินค้า'!$D39))</f>
        <v/>
      </c>
      <c r="H41" s="10">
        <f>IF($A41="","",-SUMIFS(MoveBase,MoveCode,$A41,MoveType,"ขาย",MoveDate,"&gt;"&amp;(AsOfDate-30),MoveDate,"&lt;="&amp;AsOfDate)/30)</f>
        <v/>
      </c>
      <c r="I41" s="9">
        <f>IF($A41="","",IF('สินค้า'!$H39&lt;&gt;"",'สินค้า'!$H39,ROUNDUP($H41*N('สินค้า'!$F39)+N('สินค้า'!$G39),0)))</f>
        <v/>
      </c>
      <c r="J41" s="6">
        <f>IF($A41="","",IF($D41&lt;0,"ยอดติดลบ ตรวจสอบ",IF($D41&lt;=$I41,"ต้องสั่ง","")))</f>
        <v/>
      </c>
      <c r="K41" s="9">
        <f>IF(OR($A41="",N($H41)=0),"",INT(MAX($D41,0)/$H41))</f>
        <v/>
      </c>
    </row>
    <row r="42">
      <c r="A42" s="6">
        <f>IF('สินค้า'!$A40="","",'สินค้า'!$A40)</f>
        <v/>
      </c>
      <c r="B42" s="6">
        <f>IF($A42="","",'สินค้า'!$B40)</f>
        <v/>
      </c>
      <c r="C42" s="7">
        <f>IF($A42="","",IF($D42&lt;0,"ติดลบ ","")&amp;IF($D42=0,"0 "&amp;'สินค้า'!$C40,TRIM(IF($E42&gt;0,$E42&amp;" ลัง ","")&amp;IF($F42&gt;0,$F42&amp;" แพ็ก ","")&amp;IF($G42&gt;0,$G42&amp;" "&amp;'สินค้า'!$C40,""))))</f>
        <v/>
      </c>
      <c r="D42" s="8">
        <f>IF($A42="","",SUMIFS(MoveBase,MoveCode,$A42,MoveDate,"&lt;="&amp;AsOfDate))</f>
        <v/>
      </c>
      <c r="E42" s="9">
        <f>IF($A42="","",IF(N('สินค้า'!$E40)&gt;0,INT(ABS($D42)/'สินค้า'!$E40),0))</f>
        <v/>
      </c>
      <c r="F42" s="9">
        <f>IF($A42="","",IF(N('สินค้า'!$D40)&gt;0,INT(IF(N('สินค้า'!$E40)&gt;0,MOD(ABS($D42),'สินค้า'!$E40),ABS($D42))/'สินค้า'!$D40),0))</f>
        <v/>
      </c>
      <c r="G42" s="9">
        <f>IF($A42="","",ABS($D42)-$E42*N('สินค้า'!$E40)-$F42*N('สินค้า'!$D40))</f>
        <v/>
      </c>
      <c r="H42" s="10">
        <f>IF($A42="","",-SUMIFS(MoveBase,MoveCode,$A42,MoveType,"ขาย",MoveDate,"&gt;"&amp;(AsOfDate-30),MoveDate,"&lt;="&amp;AsOfDate)/30)</f>
        <v/>
      </c>
      <c r="I42" s="9">
        <f>IF($A42="","",IF('สินค้า'!$H40&lt;&gt;"",'สินค้า'!$H40,ROUNDUP($H42*N('สินค้า'!$F40)+N('สินค้า'!$G40),0)))</f>
        <v/>
      </c>
      <c r="J42" s="6">
        <f>IF($A42="","",IF($D42&lt;0,"ยอดติดลบ ตรวจสอบ",IF($D42&lt;=$I42,"ต้องสั่ง","")))</f>
        <v/>
      </c>
      <c r="K42" s="9">
        <f>IF(OR($A42="",N($H42)=0),"",INT(MAX($D42,0)/$H42))</f>
        <v/>
      </c>
    </row>
    <row r="43">
      <c r="A43" s="6">
        <f>IF('สินค้า'!$A41="","",'สินค้า'!$A41)</f>
        <v/>
      </c>
      <c r="B43" s="6">
        <f>IF($A43="","",'สินค้า'!$B41)</f>
        <v/>
      </c>
      <c r="C43" s="7">
        <f>IF($A43="","",IF($D43&lt;0,"ติดลบ ","")&amp;IF($D43=0,"0 "&amp;'สินค้า'!$C41,TRIM(IF($E43&gt;0,$E43&amp;" ลัง ","")&amp;IF($F43&gt;0,$F43&amp;" แพ็ก ","")&amp;IF($G43&gt;0,$G43&amp;" "&amp;'สินค้า'!$C41,""))))</f>
        <v/>
      </c>
      <c r="D43" s="8">
        <f>IF($A43="","",SUMIFS(MoveBase,MoveCode,$A43,MoveDate,"&lt;="&amp;AsOfDate))</f>
        <v/>
      </c>
      <c r="E43" s="9">
        <f>IF($A43="","",IF(N('สินค้า'!$E41)&gt;0,INT(ABS($D43)/'สินค้า'!$E41),0))</f>
        <v/>
      </c>
      <c r="F43" s="9">
        <f>IF($A43="","",IF(N('สินค้า'!$D41)&gt;0,INT(IF(N('สินค้า'!$E41)&gt;0,MOD(ABS($D43),'สินค้า'!$E41),ABS($D43))/'สินค้า'!$D41),0))</f>
        <v/>
      </c>
      <c r="G43" s="9">
        <f>IF($A43="","",ABS($D43)-$E43*N('สินค้า'!$E41)-$F43*N('สินค้า'!$D41))</f>
        <v/>
      </c>
      <c r="H43" s="10">
        <f>IF($A43="","",-SUMIFS(MoveBase,MoveCode,$A43,MoveType,"ขาย",MoveDate,"&gt;"&amp;(AsOfDate-30),MoveDate,"&lt;="&amp;AsOfDate)/30)</f>
        <v/>
      </c>
      <c r="I43" s="9">
        <f>IF($A43="","",IF('สินค้า'!$H41&lt;&gt;"",'สินค้า'!$H41,ROUNDUP($H43*N('สินค้า'!$F41)+N('สินค้า'!$G41),0)))</f>
        <v/>
      </c>
      <c r="J43" s="6">
        <f>IF($A43="","",IF($D43&lt;0,"ยอดติดลบ ตรวจสอบ",IF($D43&lt;=$I43,"ต้องสั่ง","")))</f>
        <v/>
      </c>
      <c r="K43" s="9">
        <f>IF(OR($A43="",N($H43)=0),"",INT(MAX($D43,0)/$H43))</f>
        <v/>
      </c>
    </row>
    <row r="44">
      <c r="A44" s="6">
        <f>IF('สินค้า'!$A42="","",'สินค้า'!$A42)</f>
        <v/>
      </c>
      <c r="B44" s="6">
        <f>IF($A44="","",'สินค้า'!$B42)</f>
        <v/>
      </c>
      <c r="C44" s="7">
        <f>IF($A44="","",IF($D44&lt;0,"ติดลบ ","")&amp;IF($D44=0,"0 "&amp;'สินค้า'!$C42,TRIM(IF($E44&gt;0,$E44&amp;" ลัง ","")&amp;IF($F44&gt;0,$F44&amp;" แพ็ก ","")&amp;IF($G44&gt;0,$G44&amp;" "&amp;'สินค้า'!$C42,""))))</f>
        <v/>
      </c>
      <c r="D44" s="8">
        <f>IF($A44="","",SUMIFS(MoveBase,MoveCode,$A44,MoveDate,"&lt;="&amp;AsOfDate))</f>
        <v/>
      </c>
      <c r="E44" s="9">
        <f>IF($A44="","",IF(N('สินค้า'!$E42)&gt;0,INT(ABS($D44)/'สินค้า'!$E42),0))</f>
        <v/>
      </c>
      <c r="F44" s="9">
        <f>IF($A44="","",IF(N('สินค้า'!$D42)&gt;0,INT(IF(N('สินค้า'!$E42)&gt;0,MOD(ABS($D44),'สินค้า'!$E42),ABS($D44))/'สินค้า'!$D42),0))</f>
        <v/>
      </c>
      <c r="G44" s="9">
        <f>IF($A44="","",ABS($D44)-$E44*N('สินค้า'!$E42)-$F44*N('สินค้า'!$D42))</f>
        <v/>
      </c>
      <c r="H44" s="10">
        <f>IF($A44="","",-SUMIFS(MoveBase,MoveCode,$A44,MoveType,"ขาย",MoveDate,"&gt;"&amp;(AsOfDate-30),MoveDate,"&lt;="&amp;AsOfDate)/30)</f>
        <v/>
      </c>
      <c r="I44" s="9">
        <f>IF($A44="","",IF('สินค้า'!$H42&lt;&gt;"",'สินค้า'!$H42,ROUNDUP($H44*N('สินค้า'!$F42)+N('สินค้า'!$G42),0)))</f>
        <v/>
      </c>
      <c r="J44" s="6">
        <f>IF($A44="","",IF($D44&lt;0,"ยอดติดลบ ตรวจสอบ",IF($D44&lt;=$I44,"ต้องสั่ง","")))</f>
        <v/>
      </c>
      <c r="K44" s="9">
        <f>IF(OR($A44="",N($H44)=0),"",INT(MAX($D44,0)/$H44))</f>
        <v/>
      </c>
    </row>
    <row r="45">
      <c r="A45" s="6">
        <f>IF('สินค้า'!$A43="","",'สินค้า'!$A43)</f>
        <v/>
      </c>
      <c r="B45" s="6">
        <f>IF($A45="","",'สินค้า'!$B43)</f>
        <v/>
      </c>
      <c r="C45" s="7">
        <f>IF($A45="","",IF($D45&lt;0,"ติดลบ ","")&amp;IF($D45=0,"0 "&amp;'สินค้า'!$C43,TRIM(IF($E45&gt;0,$E45&amp;" ลัง ","")&amp;IF($F45&gt;0,$F45&amp;" แพ็ก ","")&amp;IF($G45&gt;0,$G45&amp;" "&amp;'สินค้า'!$C43,""))))</f>
        <v/>
      </c>
      <c r="D45" s="8">
        <f>IF($A45="","",SUMIFS(MoveBase,MoveCode,$A45,MoveDate,"&lt;="&amp;AsOfDate))</f>
        <v/>
      </c>
      <c r="E45" s="9">
        <f>IF($A45="","",IF(N('สินค้า'!$E43)&gt;0,INT(ABS($D45)/'สินค้า'!$E43),0))</f>
        <v/>
      </c>
      <c r="F45" s="9">
        <f>IF($A45="","",IF(N('สินค้า'!$D43)&gt;0,INT(IF(N('สินค้า'!$E43)&gt;0,MOD(ABS($D45),'สินค้า'!$E43),ABS($D45))/'สินค้า'!$D43),0))</f>
        <v/>
      </c>
      <c r="G45" s="9">
        <f>IF($A45="","",ABS($D45)-$E45*N('สินค้า'!$E43)-$F45*N('สินค้า'!$D43))</f>
        <v/>
      </c>
      <c r="H45" s="10">
        <f>IF($A45="","",-SUMIFS(MoveBase,MoveCode,$A45,MoveType,"ขาย",MoveDate,"&gt;"&amp;(AsOfDate-30),MoveDate,"&lt;="&amp;AsOfDate)/30)</f>
        <v/>
      </c>
      <c r="I45" s="9">
        <f>IF($A45="","",IF('สินค้า'!$H43&lt;&gt;"",'สินค้า'!$H43,ROUNDUP($H45*N('สินค้า'!$F43)+N('สินค้า'!$G43),0)))</f>
        <v/>
      </c>
      <c r="J45" s="6">
        <f>IF($A45="","",IF($D45&lt;0,"ยอดติดลบ ตรวจสอบ",IF($D45&lt;=$I45,"ต้องสั่ง","")))</f>
        <v/>
      </c>
      <c r="K45" s="9">
        <f>IF(OR($A45="",N($H45)=0),"",INT(MAX($D45,0)/$H45))</f>
        <v/>
      </c>
    </row>
    <row r="46">
      <c r="A46" s="6">
        <f>IF('สินค้า'!$A44="","",'สินค้า'!$A44)</f>
        <v/>
      </c>
      <c r="B46" s="6">
        <f>IF($A46="","",'สินค้า'!$B44)</f>
        <v/>
      </c>
      <c r="C46" s="7">
        <f>IF($A46="","",IF($D46&lt;0,"ติดลบ ","")&amp;IF($D46=0,"0 "&amp;'สินค้า'!$C44,TRIM(IF($E46&gt;0,$E46&amp;" ลัง ","")&amp;IF($F46&gt;0,$F46&amp;" แพ็ก ","")&amp;IF($G46&gt;0,$G46&amp;" "&amp;'สินค้า'!$C44,""))))</f>
        <v/>
      </c>
      <c r="D46" s="8">
        <f>IF($A46="","",SUMIFS(MoveBase,MoveCode,$A46,MoveDate,"&lt;="&amp;AsOfDate))</f>
        <v/>
      </c>
      <c r="E46" s="9">
        <f>IF($A46="","",IF(N('สินค้า'!$E44)&gt;0,INT(ABS($D46)/'สินค้า'!$E44),0))</f>
        <v/>
      </c>
      <c r="F46" s="9">
        <f>IF($A46="","",IF(N('สินค้า'!$D44)&gt;0,INT(IF(N('สินค้า'!$E44)&gt;0,MOD(ABS($D46),'สินค้า'!$E44),ABS($D46))/'สินค้า'!$D44),0))</f>
        <v/>
      </c>
      <c r="G46" s="9">
        <f>IF($A46="","",ABS($D46)-$E46*N('สินค้า'!$E44)-$F46*N('สินค้า'!$D44))</f>
        <v/>
      </c>
      <c r="H46" s="10">
        <f>IF($A46="","",-SUMIFS(MoveBase,MoveCode,$A46,MoveType,"ขาย",MoveDate,"&gt;"&amp;(AsOfDate-30),MoveDate,"&lt;="&amp;AsOfDate)/30)</f>
        <v/>
      </c>
      <c r="I46" s="9">
        <f>IF($A46="","",IF('สินค้า'!$H44&lt;&gt;"",'สินค้า'!$H44,ROUNDUP($H46*N('สินค้า'!$F44)+N('สินค้า'!$G44),0)))</f>
        <v/>
      </c>
      <c r="J46" s="6">
        <f>IF($A46="","",IF($D46&lt;0,"ยอดติดลบ ตรวจสอบ",IF($D46&lt;=$I46,"ต้องสั่ง","")))</f>
        <v/>
      </c>
      <c r="K46" s="9">
        <f>IF(OR($A46="",N($H46)=0),"",INT(MAX($D46,0)/$H46))</f>
        <v/>
      </c>
    </row>
    <row r="47">
      <c r="A47" s="6">
        <f>IF('สินค้า'!$A45="","",'สินค้า'!$A45)</f>
        <v/>
      </c>
      <c r="B47" s="6">
        <f>IF($A47="","",'สินค้า'!$B45)</f>
        <v/>
      </c>
      <c r="C47" s="7">
        <f>IF($A47="","",IF($D47&lt;0,"ติดลบ ","")&amp;IF($D47=0,"0 "&amp;'สินค้า'!$C45,TRIM(IF($E47&gt;0,$E47&amp;" ลัง ","")&amp;IF($F47&gt;0,$F47&amp;" แพ็ก ","")&amp;IF($G47&gt;0,$G47&amp;" "&amp;'สินค้า'!$C45,""))))</f>
        <v/>
      </c>
      <c r="D47" s="8">
        <f>IF($A47="","",SUMIFS(MoveBase,MoveCode,$A47,MoveDate,"&lt;="&amp;AsOfDate))</f>
        <v/>
      </c>
      <c r="E47" s="9">
        <f>IF($A47="","",IF(N('สินค้า'!$E45)&gt;0,INT(ABS($D47)/'สินค้า'!$E45),0))</f>
        <v/>
      </c>
      <c r="F47" s="9">
        <f>IF($A47="","",IF(N('สินค้า'!$D45)&gt;0,INT(IF(N('สินค้า'!$E45)&gt;0,MOD(ABS($D47),'สินค้า'!$E45),ABS($D47))/'สินค้า'!$D45),0))</f>
        <v/>
      </c>
      <c r="G47" s="9">
        <f>IF($A47="","",ABS($D47)-$E47*N('สินค้า'!$E45)-$F47*N('สินค้า'!$D45))</f>
        <v/>
      </c>
      <c r="H47" s="10">
        <f>IF($A47="","",-SUMIFS(MoveBase,MoveCode,$A47,MoveType,"ขาย",MoveDate,"&gt;"&amp;(AsOfDate-30),MoveDate,"&lt;="&amp;AsOfDate)/30)</f>
        <v/>
      </c>
      <c r="I47" s="9">
        <f>IF($A47="","",IF('สินค้า'!$H45&lt;&gt;"",'สินค้า'!$H45,ROUNDUP($H47*N('สินค้า'!$F45)+N('สินค้า'!$G45),0)))</f>
        <v/>
      </c>
      <c r="J47" s="6">
        <f>IF($A47="","",IF($D47&lt;0,"ยอดติดลบ ตรวจสอบ",IF($D47&lt;=$I47,"ต้องสั่ง","")))</f>
        <v/>
      </c>
      <c r="K47" s="9">
        <f>IF(OR($A47="",N($H47)=0),"",INT(MAX($D47,0)/$H47))</f>
        <v/>
      </c>
    </row>
    <row r="48">
      <c r="A48" s="6">
        <f>IF('สินค้า'!$A46="","",'สินค้า'!$A46)</f>
        <v/>
      </c>
      <c r="B48" s="6">
        <f>IF($A48="","",'สินค้า'!$B46)</f>
        <v/>
      </c>
      <c r="C48" s="7">
        <f>IF($A48="","",IF($D48&lt;0,"ติดลบ ","")&amp;IF($D48=0,"0 "&amp;'สินค้า'!$C46,TRIM(IF($E48&gt;0,$E48&amp;" ลัง ","")&amp;IF($F48&gt;0,$F48&amp;" แพ็ก ","")&amp;IF($G48&gt;0,$G48&amp;" "&amp;'สินค้า'!$C46,""))))</f>
        <v/>
      </c>
      <c r="D48" s="8">
        <f>IF($A48="","",SUMIFS(MoveBase,MoveCode,$A48,MoveDate,"&lt;="&amp;AsOfDate))</f>
        <v/>
      </c>
      <c r="E48" s="9">
        <f>IF($A48="","",IF(N('สินค้า'!$E46)&gt;0,INT(ABS($D48)/'สินค้า'!$E46),0))</f>
        <v/>
      </c>
      <c r="F48" s="9">
        <f>IF($A48="","",IF(N('สินค้า'!$D46)&gt;0,INT(IF(N('สินค้า'!$E46)&gt;0,MOD(ABS($D48),'สินค้า'!$E46),ABS($D48))/'สินค้า'!$D46),0))</f>
        <v/>
      </c>
      <c r="G48" s="9">
        <f>IF($A48="","",ABS($D48)-$E48*N('สินค้า'!$E46)-$F48*N('สินค้า'!$D46))</f>
        <v/>
      </c>
      <c r="H48" s="10">
        <f>IF($A48="","",-SUMIFS(MoveBase,MoveCode,$A48,MoveType,"ขาย",MoveDate,"&gt;"&amp;(AsOfDate-30),MoveDate,"&lt;="&amp;AsOfDate)/30)</f>
        <v/>
      </c>
      <c r="I48" s="9">
        <f>IF($A48="","",IF('สินค้า'!$H46&lt;&gt;"",'สินค้า'!$H46,ROUNDUP($H48*N('สินค้า'!$F46)+N('สินค้า'!$G46),0)))</f>
        <v/>
      </c>
      <c r="J48" s="6">
        <f>IF($A48="","",IF($D48&lt;0,"ยอดติดลบ ตรวจสอบ",IF($D48&lt;=$I48,"ต้องสั่ง","")))</f>
        <v/>
      </c>
      <c r="K48" s="9">
        <f>IF(OR($A48="",N($H48)=0),"",INT(MAX($D48,0)/$H48))</f>
        <v/>
      </c>
    </row>
    <row r="49">
      <c r="A49" s="6">
        <f>IF('สินค้า'!$A47="","",'สินค้า'!$A47)</f>
        <v/>
      </c>
      <c r="B49" s="6">
        <f>IF($A49="","",'สินค้า'!$B47)</f>
        <v/>
      </c>
      <c r="C49" s="7">
        <f>IF($A49="","",IF($D49&lt;0,"ติดลบ ","")&amp;IF($D49=0,"0 "&amp;'สินค้า'!$C47,TRIM(IF($E49&gt;0,$E49&amp;" ลัง ","")&amp;IF($F49&gt;0,$F49&amp;" แพ็ก ","")&amp;IF($G49&gt;0,$G49&amp;" "&amp;'สินค้า'!$C47,""))))</f>
        <v/>
      </c>
      <c r="D49" s="8">
        <f>IF($A49="","",SUMIFS(MoveBase,MoveCode,$A49,MoveDate,"&lt;="&amp;AsOfDate))</f>
        <v/>
      </c>
      <c r="E49" s="9">
        <f>IF($A49="","",IF(N('สินค้า'!$E47)&gt;0,INT(ABS($D49)/'สินค้า'!$E47),0))</f>
        <v/>
      </c>
      <c r="F49" s="9">
        <f>IF($A49="","",IF(N('สินค้า'!$D47)&gt;0,INT(IF(N('สินค้า'!$E47)&gt;0,MOD(ABS($D49),'สินค้า'!$E47),ABS($D49))/'สินค้า'!$D47),0))</f>
        <v/>
      </c>
      <c r="G49" s="9">
        <f>IF($A49="","",ABS($D49)-$E49*N('สินค้า'!$E47)-$F49*N('สินค้า'!$D47))</f>
        <v/>
      </c>
      <c r="H49" s="10">
        <f>IF($A49="","",-SUMIFS(MoveBase,MoveCode,$A49,MoveType,"ขาย",MoveDate,"&gt;"&amp;(AsOfDate-30),MoveDate,"&lt;="&amp;AsOfDate)/30)</f>
        <v/>
      </c>
      <c r="I49" s="9">
        <f>IF($A49="","",IF('สินค้า'!$H47&lt;&gt;"",'สินค้า'!$H47,ROUNDUP($H49*N('สินค้า'!$F47)+N('สินค้า'!$G47),0)))</f>
        <v/>
      </c>
      <c r="J49" s="6">
        <f>IF($A49="","",IF($D49&lt;0,"ยอดติดลบ ตรวจสอบ",IF($D49&lt;=$I49,"ต้องสั่ง","")))</f>
        <v/>
      </c>
      <c r="K49" s="9">
        <f>IF(OR($A49="",N($H49)=0),"",INT(MAX($D49,0)/$H49))</f>
        <v/>
      </c>
    </row>
    <row r="50">
      <c r="A50" s="6">
        <f>IF('สินค้า'!$A48="","",'สินค้า'!$A48)</f>
        <v/>
      </c>
      <c r="B50" s="6">
        <f>IF($A50="","",'สินค้า'!$B48)</f>
        <v/>
      </c>
      <c r="C50" s="7">
        <f>IF($A50="","",IF($D50&lt;0,"ติดลบ ","")&amp;IF($D50=0,"0 "&amp;'สินค้า'!$C48,TRIM(IF($E50&gt;0,$E50&amp;" ลัง ","")&amp;IF($F50&gt;0,$F50&amp;" แพ็ก ","")&amp;IF($G50&gt;0,$G50&amp;" "&amp;'สินค้า'!$C48,""))))</f>
        <v/>
      </c>
      <c r="D50" s="8">
        <f>IF($A50="","",SUMIFS(MoveBase,MoveCode,$A50,MoveDate,"&lt;="&amp;AsOfDate))</f>
        <v/>
      </c>
      <c r="E50" s="9">
        <f>IF($A50="","",IF(N('สินค้า'!$E48)&gt;0,INT(ABS($D50)/'สินค้า'!$E48),0))</f>
        <v/>
      </c>
      <c r="F50" s="9">
        <f>IF($A50="","",IF(N('สินค้า'!$D48)&gt;0,INT(IF(N('สินค้า'!$E48)&gt;0,MOD(ABS($D50),'สินค้า'!$E48),ABS($D50))/'สินค้า'!$D48),0))</f>
        <v/>
      </c>
      <c r="G50" s="9">
        <f>IF($A50="","",ABS($D50)-$E50*N('สินค้า'!$E48)-$F50*N('สินค้า'!$D48))</f>
        <v/>
      </c>
      <c r="H50" s="10">
        <f>IF($A50="","",-SUMIFS(MoveBase,MoveCode,$A50,MoveType,"ขาย",MoveDate,"&gt;"&amp;(AsOfDate-30),MoveDate,"&lt;="&amp;AsOfDate)/30)</f>
        <v/>
      </c>
      <c r="I50" s="9">
        <f>IF($A50="","",IF('สินค้า'!$H48&lt;&gt;"",'สินค้า'!$H48,ROUNDUP($H50*N('สินค้า'!$F48)+N('สินค้า'!$G48),0)))</f>
        <v/>
      </c>
      <c r="J50" s="6">
        <f>IF($A50="","",IF($D50&lt;0,"ยอดติดลบ ตรวจสอบ",IF($D50&lt;=$I50,"ต้องสั่ง","")))</f>
        <v/>
      </c>
      <c r="K50" s="9">
        <f>IF(OR($A50="",N($H50)=0),"",INT(MAX($D50,0)/$H50))</f>
        <v/>
      </c>
    </row>
    <row r="51">
      <c r="A51" s="6">
        <f>IF('สินค้า'!$A49="","",'สินค้า'!$A49)</f>
        <v/>
      </c>
      <c r="B51" s="6">
        <f>IF($A51="","",'สินค้า'!$B49)</f>
        <v/>
      </c>
      <c r="C51" s="7">
        <f>IF($A51="","",IF($D51&lt;0,"ติดลบ ","")&amp;IF($D51=0,"0 "&amp;'สินค้า'!$C49,TRIM(IF($E51&gt;0,$E51&amp;" ลัง ","")&amp;IF($F51&gt;0,$F51&amp;" แพ็ก ","")&amp;IF($G51&gt;0,$G51&amp;" "&amp;'สินค้า'!$C49,""))))</f>
        <v/>
      </c>
      <c r="D51" s="8">
        <f>IF($A51="","",SUMIFS(MoveBase,MoveCode,$A51,MoveDate,"&lt;="&amp;AsOfDate))</f>
        <v/>
      </c>
      <c r="E51" s="9">
        <f>IF($A51="","",IF(N('สินค้า'!$E49)&gt;0,INT(ABS($D51)/'สินค้า'!$E49),0))</f>
        <v/>
      </c>
      <c r="F51" s="9">
        <f>IF($A51="","",IF(N('สินค้า'!$D49)&gt;0,INT(IF(N('สินค้า'!$E49)&gt;0,MOD(ABS($D51),'สินค้า'!$E49),ABS($D51))/'สินค้า'!$D49),0))</f>
        <v/>
      </c>
      <c r="G51" s="9">
        <f>IF($A51="","",ABS($D51)-$E51*N('สินค้า'!$E49)-$F51*N('สินค้า'!$D49))</f>
        <v/>
      </c>
      <c r="H51" s="10">
        <f>IF($A51="","",-SUMIFS(MoveBase,MoveCode,$A51,MoveType,"ขาย",MoveDate,"&gt;"&amp;(AsOfDate-30),MoveDate,"&lt;="&amp;AsOfDate)/30)</f>
        <v/>
      </c>
      <c r="I51" s="9">
        <f>IF($A51="","",IF('สินค้า'!$H49&lt;&gt;"",'สินค้า'!$H49,ROUNDUP($H51*N('สินค้า'!$F49)+N('สินค้า'!$G49),0)))</f>
        <v/>
      </c>
      <c r="J51" s="6">
        <f>IF($A51="","",IF($D51&lt;0,"ยอดติดลบ ตรวจสอบ",IF($D51&lt;=$I51,"ต้องสั่ง","")))</f>
        <v/>
      </c>
      <c r="K51" s="9">
        <f>IF(OR($A51="",N($H51)=0),"",INT(MAX($D51,0)/$H51))</f>
        <v/>
      </c>
    </row>
    <row r="52">
      <c r="A52" s="6">
        <f>IF('สินค้า'!$A50="","",'สินค้า'!$A50)</f>
        <v/>
      </c>
      <c r="B52" s="6">
        <f>IF($A52="","",'สินค้า'!$B50)</f>
        <v/>
      </c>
      <c r="C52" s="7">
        <f>IF($A52="","",IF($D52&lt;0,"ติดลบ ","")&amp;IF($D52=0,"0 "&amp;'สินค้า'!$C50,TRIM(IF($E52&gt;0,$E52&amp;" ลัง ","")&amp;IF($F52&gt;0,$F52&amp;" แพ็ก ","")&amp;IF($G52&gt;0,$G52&amp;" "&amp;'สินค้า'!$C50,""))))</f>
        <v/>
      </c>
      <c r="D52" s="8">
        <f>IF($A52="","",SUMIFS(MoveBase,MoveCode,$A52,MoveDate,"&lt;="&amp;AsOfDate))</f>
        <v/>
      </c>
      <c r="E52" s="9">
        <f>IF($A52="","",IF(N('สินค้า'!$E50)&gt;0,INT(ABS($D52)/'สินค้า'!$E50),0))</f>
        <v/>
      </c>
      <c r="F52" s="9">
        <f>IF($A52="","",IF(N('สินค้า'!$D50)&gt;0,INT(IF(N('สินค้า'!$E50)&gt;0,MOD(ABS($D52),'สินค้า'!$E50),ABS($D52))/'สินค้า'!$D50),0))</f>
        <v/>
      </c>
      <c r="G52" s="9">
        <f>IF($A52="","",ABS($D52)-$E52*N('สินค้า'!$E50)-$F52*N('สินค้า'!$D50))</f>
        <v/>
      </c>
      <c r="H52" s="10">
        <f>IF($A52="","",-SUMIFS(MoveBase,MoveCode,$A52,MoveType,"ขาย",MoveDate,"&gt;"&amp;(AsOfDate-30),MoveDate,"&lt;="&amp;AsOfDate)/30)</f>
        <v/>
      </c>
      <c r="I52" s="9">
        <f>IF($A52="","",IF('สินค้า'!$H50&lt;&gt;"",'สินค้า'!$H50,ROUNDUP($H52*N('สินค้า'!$F50)+N('สินค้า'!$G50),0)))</f>
        <v/>
      </c>
      <c r="J52" s="6">
        <f>IF($A52="","",IF($D52&lt;0,"ยอดติดลบ ตรวจสอบ",IF($D52&lt;=$I52,"ต้องสั่ง","")))</f>
        <v/>
      </c>
      <c r="K52" s="9">
        <f>IF(OR($A52="",N($H52)=0),"",INT(MAX($D52,0)/$H52))</f>
        <v/>
      </c>
    </row>
    <row r="53">
      <c r="A53" s="6">
        <f>IF('สินค้า'!$A51="","",'สินค้า'!$A51)</f>
        <v/>
      </c>
      <c r="B53" s="6">
        <f>IF($A53="","",'สินค้า'!$B51)</f>
        <v/>
      </c>
      <c r="C53" s="7">
        <f>IF($A53="","",IF($D53&lt;0,"ติดลบ ","")&amp;IF($D53=0,"0 "&amp;'สินค้า'!$C51,TRIM(IF($E53&gt;0,$E53&amp;" ลัง ","")&amp;IF($F53&gt;0,$F53&amp;" แพ็ก ","")&amp;IF($G53&gt;0,$G53&amp;" "&amp;'สินค้า'!$C51,""))))</f>
        <v/>
      </c>
      <c r="D53" s="8">
        <f>IF($A53="","",SUMIFS(MoveBase,MoveCode,$A53,MoveDate,"&lt;="&amp;AsOfDate))</f>
        <v/>
      </c>
      <c r="E53" s="9">
        <f>IF($A53="","",IF(N('สินค้า'!$E51)&gt;0,INT(ABS($D53)/'สินค้า'!$E51),0))</f>
        <v/>
      </c>
      <c r="F53" s="9">
        <f>IF($A53="","",IF(N('สินค้า'!$D51)&gt;0,INT(IF(N('สินค้า'!$E51)&gt;0,MOD(ABS($D53),'สินค้า'!$E51),ABS($D53))/'สินค้า'!$D51),0))</f>
        <v/>
      </c>
      <c r="G53" s="9">
        <f>IF($A53="","",ABS($D53)-$E53*N('สินค้า'!$E51)-$F53*N('สินค้า'!$D51))</f>
        <v/>
      </c>
      <c r="H53" s="10">
        <f>IF($A53="","",-SUMIFS(MoveBase,MoveCode,$A53,MoveType,"ขาย",MoveDate,"&gt;"&amp;(AsOfDate-30),MoveDate,"&lt;="&amp;AsOfDate)/30)</f>
        <v/>
      </c>
      <c r="I53" s="9">
        <f>IF($A53="","",IF('สินค้า'!$H51&lt;&gt;"",'สินค้า'!$H51,ROUNDUP($H53*N('สินค้า'!$F51)+N('สินค้า'!$G51),0)))</f>
        <v/>
      </c>
      <c r="J53" s="6">
        <f>IF($A53="","",IF($D53&lt;0,"ยอดติดลบ ตรวจสอบ",IF($D53&lt;=$I53,"ต้องสั่ง","")))</f>
        <v/>
      </c>
      <c r="K53" s="9">
        <f>IF(OR($A53="",N($H53)=0),"",INT(MAX($D53,0)/$H53))</f>
        <v/>
      </c>
    </row>
    <row r="54">
      <c r="A54" s="6">
        <f>IF('สินค้า'!$A52="","",'สินค้า'!$A52)</f>
        <v/>
      </c>
      <c r="B54" s="6">
        <f>IF($A54="","",'สินค้า'!$B52)</f>
        <v/>
      </c>
      <c r="C54" s="7">
        <f>IF($A54="","",IF($D54&lt;0,"ติดลบ ","")&amp;IF($D54=0,"0 "&amp;'สินค้า'!$C52,TRIM(IF($E54&gt;0,$E54&amp;" ลัง ","")&amp;IF($F54&gt;0,$F54&amp;" แพ็ก ","")&amp;IF($G54&gt;0,$G54&amp;" "&amp;'สินค้า'!$C52,""))))</f>
        <v/>
      </c>
      <c r="D54" s="8">
        <f>IF($A54="","",SUMIFS(MoveBase,MoveCode,$A54,MoveDate,"&lt;="&amp;AsOfDate))</f>
        <v/>
      </c>
      <c r="E54" s="9">
        <f>IF($A54="","",IF(N('สินค้า'!$E52)&gt;0,INT(ABS($D54)/'สินค้า'!$E52),0))</f>
        <v/>
      </c>
      <c r="F54" s="9">
        <f>IF($A54="","",IF(N('สินค้า'!$D52)&gt;0,INT(IF(N('สินค้า'!$E52)&gt;0,MOD(ABS($D54),'สินค้า'!$E52),ABS($D54))/'สินค้า'!$D52),0))</f>
        <v/>
      </c>
      <c r="G54" s="9">
        <f>IF($A54="","",ABS($D54)-$E54*N('สินค้า'!$E52)-$F54*N('สินค้า'!$D52))</f>
        <v/>
      </c>
      <c r="H54" s="10">
        <f>IF($A54="","",-SUMIFS(MoveBase,MoveCode,$A54,MoveType,"ขาย",MoveDate,"&gt;"&amp;(AsOfDate-30),MoveDate,"&lt;="&amp;AsOfDate)/30)</f>
        <v/>
      </c>
      <c r="I54" s="9">
        <f>IF($A54="","",IF('สินค้า'!$H52&lt;&gt;"",'สินค้า'!$H52,ROUNDUP($H54*N('สินค้า'!$F52)+N('สินค้า'!$G52),0)))</f>
        <v/>
      </c>
      <c r="J54" s="6">
        <f>IF($A54="","",IF($D54&lt;0,"ยอดติดลบ ตรวจสอบ",IF($D54&lt;=$I54,"ต้องสั่ง","")))</f>
        <v/>
      </c>
      <c r="K54" s="9">
        <f>IF(OR($A54="",N($H54)=0),"",INT(MAX($D54,0)/$H54))</f>
        <v/>
      </c>
    </row>
    <row r="55">
      <c r="A55" s="6">
        <f>IF('สินค้า'!$A53="","",'สินค้า'!$A53)</f>
        <v/>
      </c>
      <c r="B55" s="6">
        <f>IF($A55="","",'สินค้า'!$B53)</f>
        <v/>
      </c>
      <c r="C55" s="7">
        <f>IF($A55="","",IF($D55&lt;0,"ติดลบ ","")&amp;IF($D55=0,"0 "&amp;'สินค้า'!$C53,TRIM(IF($E55&gt;0,$E55&amp;" ลัง ","")&amp;IF($F55&gt;0,$F55&amp;" แพ็ก ","")&amp;IF($G55&gt;0,$G55&amp;" "&amp;'สินค้า'!$C53,""))))</f>
        <v/>
      </c>
      <c r="D55" s="8">
        <f>IF($A55="","",SUMIFS(MoveBase,MoveCode,$A55,MoveDate,"&lt;="&amp;AsOfDate))</f>
        <v/>
      </c>
      <c r="E55" s="9">
        <f>IF($A55="","",IF(N('สินค้า'!$E53)&gt;0,INT(ABS($D55)/'สินค้า'!$E53),0))</f>
        <v/>
      </c>
      <c r="F55" s="9">
        <f>IF($A55="","",IF(N('สินค้า'!$D53)&gt;0,INT(IF(N('สินค้า'!$E53)&gt;0,MOD(ABS($D55),'สินค้า'!$E53),ABS($D55))/'สินค้า'!$D53),0))</f>
        <v/>
      </c>
      <c r="G55" s="9">
        <f>IF($A55="","",ABS($D55)-$E55*N('สินค้า'!$E53)-$F55*N('สินค้า'!$D53))</f>
        <v/>
      </c>
      <c r="H55" s="10">
        <f>IF($A55="","",-SUMIFS(MoveBase,MoveCode,$A55,MoveType,"ขาย",MoveDate,"&gt;"&amp;(AsOfDate-30),MoveDate,"&lt;="&amp;AsOfDate)/30)</f>
        <v/>
      </c>
      <c r="I55" s="9">
        <f>IF($A55="","",IF('สินค้า'!$H53&lt;&gt;"",'สินค้า'!$H53,ROUNDUP($H55*N('สินค้า'!$F53)+N('สินค้า'!$G53),0)))</f>
        <v/>
      </c>
      <c r="J55" s="6">
        <f>IF($A55="","",IF($D55&lt;0,"ยอดติดลบ ตรวจสอบ",IF($D55&lt;=$I55,"ต้องสั่ง","")))</f>
        <v/>
      </c>
      <c r="K55" s="9">
        <f>IF(OR($A55="",N($H55)=0),"",INT(MAX($D55,0)/$H55))</f>
        <v/>
      </c>
    </row>
    <row r="56">
      <c r="A56" s="6">
        <f>IF('สินค้า'!$A54="","",'สินค้า'!$A54)</f>
        <v/>
      </c>
      <c r="B56" s="6">
        <f>IF($A56="","",'สินค้า'!$B54)</f>
        <v/>
      </c>
      <c r="C56" s="7">
        <f>IF($A56="","",IF($D56&lt;0,"ติดลบ ","")&amp;IF($D56=0,"0 "&amp;'สินค้า'!$C54,TRIM(IF($E56&gt;0,$E56&amp;" ลัง ","")&amp;IF($F56&gt;0,$F56&amp;" แพ็ก ","")&amp;IF($G56&gt;0,$G56&amp;" "&amp;'สินค้า'!$C54,""))))</f>
        <v/>
      </c>
      <c r="D56" s="8">
        <f>IF($A56="","",SUMIFS(MoveBase,MoveCode,$A56,MoveDate,"&lt;="&amp;AsOfDate))</f>
        <v/>
      </c>
      <c r="E56" s="9">
        <f>IF($A56="","",IF(N('สินค้า'!$E54)&gt;0,INT(ABS($D56)/'สินค้า'!$E54),0))</f>
        <v/>
      </c>
      <c r="F56" s="9">
        <f>IF($A56="","",IF(N('สินค้า'!$D54)&gt;0,INT(IF(N('สินค้า'!$E54)&gt;0,MOD(ABS($D56),'สินค้า'!$E54),ABS($D56))/'สินค้า'!$D54),0))</f>
        <v/>
      </c>
      <c r="G56" s="9">
        <f>IF($A56="","",ABS($D56)-$E56*N('สินค้า'!$E54)-$F56*N('สินค้า'!$D54))</f>
        <v/>
      </c>
      <c r="H56" s="10">
        <f>IF($A56="","",-SUMIFS(MoveBase,MoveCode,$A56,MoveType,"ขาย",MoveDate,"&gt;"&amp;(AsOfDate-30),MoveDate,"&lt;="&amp;AsOfDate)/30)</f>
        <v/>
      </c>
      <c r="I56" s="9">
        <f>IF($A56="","",IF('สินค้า'!$H54&lt;&gt;"",'สินค้า'!$H54,ROUNDUP($H56*N('สินค้า'!$F54)+N('สินค้า'!$G54),0)))</f>
        <v/>
      </c>
      <c r="J56" s="6">
        <f>IF($A56="","",IF($D56&lt;0,"ยอดติดลบ ตรวจสอบ",IF($D56&lt;=$I56,"ต้องสั่ง","")))</f>
        <v/>
      </c>
      <c r="K56" s="9">
        <f>IF(OR($A56="",N($H56)=0),"",INT(MAX($D56,0)/$H56))</f>
        <v/>
      </c>
    </row>
    <row r="57">
      <c r="A57" s="6">
        <f>IF('สินค้า'!$A55="","",'สินค้า'!$A55)</f>
        <v/>
      </c>
      <c r="B57" s="6">
        <f>IF($A57="","",'สินค้า'!$B55)</f>
        <v/>
      </c>
      <c r="C57" s="7">
        <f>IF($A57="","",IF($D57&lt;0,"ติดลบ ","")&amp;IF($D57=0,"0 "&amp;'สินค้า'!$C55,TRIM(IF($E57&gt;0,$E57&amp;" ลัง ","")&amp;IF($F57&gt;0,$F57&amp;" แพ็ก ","")&amp;IF($G57&gt;0,$G57&amp;" "&amp;'สินค้า'!$C55,""))))</f>
        <v/>
      </c>
      <c r="D57" s="8">
        <f>IF($A57="","",SUMIFS(MoveBase,MoveCode,$A57,MoveDate,"&lt;="&amp;AsOfDate))</f>
        <v/>
      </c>
      <c r="E57" s="9">
        <f>IF($A57="","",IF(N('สินค้า'!$E55)&gt;0,INT(ABS($D57)/'สินค้า'!$E55),0))</f>
        <v/>
      </c>
      <c r="F57" s="9">
        <f>IF($A57="","",IF(N('สินค้า'!$D55)&gt;0,INT(IF(N('สินค้า'!$E55)&gt;0,MOD(ABS($D57),'สินค้า'!$E55),ABS($D57))/'สินค้า'!$D55),0))</f>
        <v/>
      </c>
      <c r="G57" s="9">
        <f>IF($A57="","",ABS($D57)-$E57*N('สินค้า'!$E55)-$F57*N('สินค้า'!$D55))</f>
        <v/>
      </c>
      <c r="H57" s="10">
        <f>IF($A57="","",-SUMIFS(MoveBase,MoveCode,$A57,MoveType,"ขาย",MoveDate,"&gt;"&amp;(AsOfDate-30),MoveDate,"&lt;="&amp;AsOfDate)/30)</f>
        <v/>
      </c>
      <c r="I57" s="9">
        <f>IF($A57="","",IF('สินค้า'!$H55&lt;&gt;"",'สินค้า'!$H55,ROUNDUP($H57*N('สินค้า'!$F55)+N('สินค้า'!$G55),0)))</f>
        <v/>
      </c>
      <c r="J57" s="6">
        <f>IF($A57="","",IF($D57&lt;0,"ยอดติดลบ ตรวจสอบ",IF($D57&lt;=$I57,"ต้องสั่ง","")))</f>
        <v/>
      </c>
      <c r="K57" s="9">
        <f>IF(OR($A57="",N($H57)=0),"",INT(MAX($D57,0)/$H57))</f>
        <v/>
      </c>
    </row>
    <row r="58">
      <c r="A58" s="6">
        <f>IF('สินค้า'!$A56="","",'สินค้า'!$A56)</f>
        <v/>
      </c>
      <c r="B58" s="6">
        <f>IF($A58="","",'สินค้า'!$B56)</f>
        <v/>
      </c>
      <c r="C58" s="7">
        <f>IF($A58="","",IF($D58&lt;0,"ติดลบ ","")&amp;IF($D58=0,"0 "&amp;'สินค้า'!$C56,TRIM(IF($E58&gt;0,$E58&amp;" ลัง ","")&amp;IF($F58&gt;0,$F58&amp;" แพ็ก ","")&amp;IF($G58&gt;0,$G58&amp;" "&amp;'สินค้า'!$C56,""))))</f>
        <v/>
      </c>
      <c r="D58" s="8">
        <f>IF($A58="","",SUMIFS(MoveBase,MoveCode,$A58,MoveDate,"&lt;="&amp;AsOfDate))</f>
        <v/>
      </c>
      <c r="E58" s="9">
        <f>IF($A58="","",IF(N('สินค้า'!$E56)&gt;0,INT(ABS($D58)/'สินค้า'!$E56),0))</f>
        <v/>
      </c>
      <c r="F58" s="9">
        <f>IF($A58="","",IF(N('สินค้า'!$D56)&gt;0,INT(IF(N('สินค้า'!$E56)&gt;0,MOD(ABS($D58),'สินค้า'!$E56),ABS($D58))/'สินค้า'!$D56),0))</f>
        <v/>
      </c>
      <c r="G58" s="9">
        <f>IF($A58="","",ABS($D58)-$E58*N('สินค้า'!$E56)-$F58*N('สินค้า'!$D56))</f>
        <v/>
      </c>
      <c r="H58" s="10">
        <f>IF($A58="","",-SUMIFS(MoveBase,MoveCode,$A58,MoveType,"ขาย",MoveDate,"&gt;"&amp;(AsOfDate-30),MoveDate,"&lt;="&amp;AsOfDate)/30)</f>
        <v/>
      </c>
      <c r="I58" s="9">
        <f>IF($A58="","",IF('สินค้า'!$H56&lt;&gt;"",'สินค้า'!$H56,ROUNDUP($H58*N('สินค้า'!$F56)+N('สินค้า'!$G56),0)))</f>
        <v/>
      </c>
      <c r="J58" s="6">
        <f>IF($A58="","",IF($D58&lt;0,"ยอดติดลบ ตรวจสอบ",IF($D58&lt;=$I58,"ต้องสั่ง","")))</f>
        <v/>
      </c>
      <c r="K58" s="9">
        <f>IF(OR($A58="",N($H58)=0),"",INT(MAX($D58,0)/$H58))</f>
        <v/>
      </c>
    </row>
    <row r="59">
      <c r="A59" s="6">
        <f>IF('สินค้า'!$A57="","",'สินค้า'!$A57)</f>
        <v/>
      </c>
      <c r="B59" s="6">
        <f>IF($A59="","",'สินค้า'!$B57)</f>
        <v/>
      </c>
      <c r="C59" s="7">
        <f>IF($A59="","",IF($D59&lt;0,"ติดลบ ","")&amp;IF($D59=0,"0 "&amp;'สินค้า'!$C57,TRIM(IF($E59&gt;0,$E59&amp;" ลัง ","")&amp;IF($F59&gt;0,$F59&amp;" แพ็ก ","")&amp;IF($G59&gt;0,$G59&amp;" "&amp;'สินค้า'!$C57,""))))</f>
        <v/>
      </c>
      <c r="D59" s="8">
        <f>IF($A59="","",SUMIFS(MoveBase,MoveCode,$A59,MoveDate,"&lt;="&amp;AsOfDate))</f>
        <v/>
      </c>
      <c r="E59" s="9">
        <f>IF($A59="","",IF(N('สินค้า'!$E57)&gt;0,INT(ABS($D59)/'สินค้า'!$E57),0))</f>
        <v/>
      </c>
      <c r="F59" s="9">
        <f>IF($A59="","",IF(N('สินค้า'!$D57)&gt;0,INT(IF(N('สินค้า'!$E57)&gt;0,MOD(ABS($D59),'สินค้า'!$E57),ABS($D59))/'สินค้า'!$D57),0))</f>
        <v/>
      </c>
      <c r="G59" s="9">
        <f>IF($A59="","",ABS($D59)-$E59*N('สินค้า'!$E57)-$F59*N('สินค้า'!$D57))</f>
        <v/>
      </c>
      <c r="H59" s="10">
        <f>IF($A59="","",-SUMIFS(MoveBase,MoveCode,$A59,MoveType,"ขาย",MoveDate,"&gt;"&amp;(AsOfDate-30),MoveDate,"&lt;="&amp;AsOfDate)/30)</f>
        <v/>
      </c>
      <c r="I59" s="9">
        <f>IF($A59="","",IF('สินค้า'!$H57&lt;&gt;"",'สินค้า'!$H57,ROUNDUP($H59*N('สินค้า'!$F57)+N('สินค้า'!$G57),0)))</f>
        <v/>
      </c>
      <c r="J59" s="6">
        <f>IF($A59="","",IF($D59&lt;0,"ยอดติดลบ ตรวจสอบ",IF($D59&lt;=$I59,"ต้องสั่ง","")))</f>
        <v/>
      </c>
      <c r="K59" s="9">
        <f>IF(OR($A59="",N($H59)=0),"",INT(MAX($D59,0)/$H59))</f>
        <v/>
      </c>
    </row>
    <row r="60">
      <c r="A60" s="6">
        <f>IF('สินค้า'!$A58="","",'สินค้า'!$A58)</f>
        <v/>
      </c>
      <c r="B60" s="6">
        <f>IF($A60="","",'สินค้า'!$B58)</f>
        <v/>
      </c>
      <c r="C60" s="7">
        <f>IF($A60="","",IF($D60&lt;0,"ติดลบ ","")&amp;IF($D60=0,"0 "&amp;'สินค้า'!$C58,TRIM(IF($E60&gt;0,$E60&amp;" ลัง ","")&amp;IF($F60&gt;0,$F60&amp;" แพ็ก ","")&amp;IF($G60&gt;0,$G60&amp;" "&amp;'สินค้า'!$C58,""))))</f>
        <v/>
      </c>
      <c r="D60" s="8">
        <f>IF($A60="","",SUMIFS(MoveBase,MoveCode,$A60,MoveDate,"&lt;="&amp;AsOfDate))</f>
        <v/>
      </c>
      <c r="E60" s="9">
        <f>IF($A60="","",IF(N('สินค้า'!$E58)&gt;0,INT(ABS($D60)/'สินค้า'!$E58),0))</f>
        <v/>
      </c>
      <c r="F60" s="9">
        <f>IF($A60="","",IF(N('สินค้า'!$D58)&gt;0,INT(IF(N('สินค้า'!$E58)&gt;0,MOD(ABS($D60),'สินค้า'!$E58),ABS($D60))/'สินค้า'!$D58),0))</f>
        <v/>
      </c>
      <c r="G60" s="9">
        <f>IF($A60="","",ABS($D60)-$E60*N('สินค้า'!$E58)-$F60*N('สินค้า'!$D58))</f>
        <v/>
      </c>
      <c r="H60" s="10">
        <f>IF($A60="","",-SUMIFS(MoveBase,MoveCode,$A60,MoveType,"ขาย",MoveDate,"&gt;"&amp;(AsOfDate-30),MoveDate,"&lt;="&amp;AsOfDate)/30)</f>
        <v/>
      </c>
      <c r="I60" s="9">
        <f>IF($A60="","",IF('สินค้า'!$H58&lt;&gt;"",'สินค้า'!$H58,ROUNDUP($H60*N('สินค้า'!$F58)+N('สินค้า'!$G58),0)))</f>
        <v/>
      </c>
      <c r="J60" s="6">
        <f>IF($A60="","",IF($D60&lt;0,"ยอดติดลบ ตรวจสอบ",IF($D60&lt;=$I60,"ต้องสั่ง","")))</f>
        <v/>
      </c>
      <c r="K60" s="9">
        <f>IF(OR($A60="",N($H60)=0),"",INT(MAX($D60,0)/$H60))</f>
        <v/>
      </c>
    </row>
    <row r="61">
      <c r="A61" s="6">
        <f>IF('สินค้า'!$A59="","",'สินค้า'!$A59)</f>
        <v/>
      </c>
      <c r="B61" s="6">
        <f>IF($A61="","",'สินค้า'!$B59)</f>
        <v/>
      </c>
      <c r="C61" s="7">
        <f>IF($A61="","",IF($D61&lt;0,"ติดลบ ","")&amp;IF($D61=0,"0 "&amp;'สินค้า'!$C59,TRIM(IF($E61&gt;0,$E61&amp;" ลัง ","")&amp;IF($F61&gt;0,$F61&amp;" แพ็ก ","")&amp;IF($G61&gt;0,$G61&amp;" "&amp;'สินค้า'!$C59,""))))</f>
        <v/>
      </c>
      <c r="D61" s="8">
        <f>IF($A61="","",SUMIFS(MoveBase,MoveCode,$A61,MoveDate,"&lt;="&amp;AsOfDate))</f>
        <v/>
      </c>
      <c r="E61" s="9">
        <f>IF($A61="","",IF(N('สินค้า'!$E59)&gt;0,INT(ABS($D61)/'สินค้า'!$E59),0))</f>
        <v/>
      </c>
      <c r="F61" s="9">
        <f>IF($A61="","",IF(N('สินค้า'!$D59)&gt;0,INT(IF(N('สินค้า'!$E59)&gt;0,MOD(ABS($D61),'สินค้า'!$E59),ABS($D61))/'สินค้า'!$D59),0))</f>
        <v/>
      </c>
      <c r="G61" s="9">
        <f>IF($A61="","",ABS($D61)-$E61*N('สินค้า'!$E59)-$F61*N('สินค้า'!$D59))</f>
        <v/>
      </c>
      <c r="H61" s="10">
        <f>IF($A61="","",-SUMIFS(MoveBase,MoveCode,$A61,MoveType,"ขาย",MoveDate,"&gt;"&amp;(AsOfDate-30),MoveDate,"&lt;="&amp;AsOfDate)/30)</f>
        <v/>
      </c>
      <c r="I61" s="9">
        <f>IF($A61="","",IF('สินค้า'!$H59&lt;&gt;"",'สินค้า'!$H59,ROUNDUP($H61*N('สินค้า'!$F59)+N('สินค้า'!$G59),0)))</f>
        <v/>
      </c>
      <c r="J61" s="6">
        <f>IF($A61="","",IF($D61&lt;0,"ยอดติดลบ ตรวจสอบ",IF($D61&lt;=$I61,"ต้องสั่ง","")))</f>
        <v/>
      </c>
      <c r="K61" s="9">
        <f>IF(OR($A61="",N($H61)=0),"",INT(MAX($D61,0)/$H61))</f>
        <v/>
      </c>
    </row>
    <row r="62">
      <c r="A62" s="6">
        <f>IF('สินค้า'!$A60="","",'สินค้า'!$A60)</f>
        <v/>
      </c>
      <c r="B62" s="6">
        <f>IF($A62="","",'สินค้า'!$B60)</f>
        <v/>
      </c>
      <c r="C62" s="7">
        <f>IF($A62="","",IF($D62&lt;0,"ติดลบ ","")&amp;IF($D62=0,"0 "&amp;'สินค้า'!$C60,TRIM(IF($E62&gt;0,$E62&amp;" ลัง ","")&amp;IF($F62&gt;0,$F62&amp;" แพ็ก ","")&amp;IF($G62&gt;0,$G62&amp;" "&amp;'สินค้า'!$C60,""))))</f>
        <v/>
      </c>
      <c r="D62" s="8">
        <f>IF($A62="","",SUMIFS(MoveBase,MoveCode,$A62,MoveDate,"&lt;="&amp;AsOfDate))</f>
        <v/>
      </c>
      <c r="E62" s="9">
        <f>IF($A62="","",IF(N('สินค้า'!$E60)&gt;0,INT(ABS($D62)/'สินค้า'!$E60),0))</f>
        <v/>
      </c>
      <c r="F62" s="9">
        <f>IF($A62="","",IF(N('สินค้า'!$D60)&gt;0,INT(IF(N('สินค้า'!$E60)&gt;0,MOD(ABS($D62),'สินค้า'!$E60),ABS($D62))/'สินค้า'!$D60),0))</f>
        <v/>
      </c>
      <c r="G62" s="9">
        <f>IF($A62="","",ABS($D62)-$E62*N('สินค้า'!$E60)-$F62*N('สินค้า'!$D60))</f>
        <v/>
      </c>
      <c r="H62" s="10">
        <f>IF($A62="","",-SUMIFS(MoveBase,MoveCode,$A62,MoveType,"ขาย",MoveDate,"&gt;"&amp;(AsOfDate-30),MoveDate,"&lt;="&amp;AsOfDate)/30)</f>
        <v/>
      </c>
      <c r="I62" s="9">
        <f>IF($A62="","",IF('สินค้า'!$H60&lt;&gt;"",'สินค้า'!$H60,ROUNDUP($H62*N('สินค้า'!$F60)+N('สินค้า'!$G60),0)))</f>
        <v/>
      </c>
      <c r="J62" s="6">
        <f>IF($A62="","",IF($D62&lt;0,"ยอดติดลบ ตรวจสอบ",IF($D62&lt;=$I62,"ต้องสั่ง","")))</f>
        <v/>
      </c>
      <c r="K62" s="9">
        <f>IF(OR($A62="",N($H62)=0),"",INT(MAX($D62,0)/$H62))</f>
        <v/>
      </c>
    </row>
    <row r="63">
      <c r="A63" s="6">
        <f>IF('สินค้า'!$A61="","",'สินค้า'!$A61)</f>
        <v/>
      </c>
      <c r="B63" s="6">
        <f>IF($A63="","",'สินค้า'!$B61)</f>
        <v/>
      </c>
      <c r="C63" s="7">
        <f>IF($A63="","",IF($D63&lt;0,"ติดลบ ","")&amp;IF($D63=0,"0 "&amp;'สินค้า'!$C61,TRIM(IF($E63&gt;0,$E63&amp;" ลัง ","")&amp;IF($F63&gt;0,$F63&amp;" แพ็ก ","")&amp;IF($G63&gt;0,$G63&amp;" "&amp;'สินค้า'!$C61,""))))</f>
        <v/>
      </c>
      <c r="D63" s="8">
        <f>IF($A63="","",SUMIFS(MoveBase,MoveCode,$A63,MoveDate,"&lt;="&amp;AsOfDate))</f>
        <v/>
      </c>
      <c r="E63" s="9">
        <f>IF($A63="","",IF(N('สินค้า'!$E61)&gt;0,INT(ABS($D63)/'สินค้า'!$E61),0))</f>
        <v/>
      </c>
      <c r="F63" s="9">
        <f>IF($A63="","",IF(N('สินค้า'!$D61)&gt;0,INT(IF(N('สินค้า'!$E61)&gt;0,MOD(ABS($D63),'สินค้า'!$E61),ABS($D63))/'สินค้า'!$D61),0))</f>
        <v/>
      </c>
      <c r="G63" s="9">
        <f>IF($A63="","",ABS($D63)-$E63*N('สินค้า'!$E61)-$F63*N('สินค้า'!$D61))</f>
        <v/>
      </c>
      <c r="H63" s="10">
        <f>IF($A63="","",-SUMIFS(MoveBase,MoveCode,$A63,MoveType,"ขาย",MoveDate,"&gt;"&amp;(AsOfDate-30),MoveDate,"&lt;="&amp;AsOfDate)/30)</f>
        <v/>
      </c>
      <c r="I63" s="9">
        <f>IF($A63="","",IF('สินค้า'!$H61&lt;&gt;"",'สินค้า'!$H61,ROUNDUP($H63*N('สินค้า'!$F61)+N('สินค้า'!$G61),0)))</f>
        <v/>
      </c>
      <c r="J63" s="6">
        <f>IF($A63="","",IF($D63&lt;0,"ยอดติดลบ ตรวจสอบ",IF($D63&lt;=$I63,"ต้องสั่ง","")))</f>
        <v/>
      </c>
      <c r="K63" s="9">
        <f>IF(OR($A63="",N($H63)=0),"",INT(MAX($D63,0)/$H63))</f>
        <v/>
      </c>
    </row>
    <row r="64">
      <c r="A64" s="6">
        <f>IF('สินค้า'!$A62="","",'สินค้า'!$A62)</f>
        <v/>
      </c>
      <c r="B64" s="6">
        <f>IF($A64="","",'สินค้า'!$B62)</f>
        <v/>
      </c>
      <c r="C64" s="7">
        <f>IF($A64="","",IF($D64&lt;0,"ติดลบ ","")&amp;IF($D64=0,"0 "&amp;'สินค้า'!$C62,TRIM(IF($E64&gt;0,$E64&amp;" ลัง ","")&amp;IF($F64&gt;0,$F64&amp;" แพ็ก ","")&amp;IF($G64&gt;0,$G64&amp;" "&amp;'สินค้า'!$C62,""))))</f>
        <v/>
      </c>
      <c r="D64" s="8">
        <f>IF($A64="","",SUMIFS(MoveBase,MoveCode,$A64,MoveDate,"&lt;="&amp;AsOfDate))</f>
        <v/>
      </c>
      <c r="E64" s="9">
        <f>IF($A64="","",IF(N('สินค้า'!$E62)&gt;0,INT(ABS($D64)/'สินค้า'!$E62),0))</f>
        <v/>
      </c>
      <c r="F64" s="9">
        <f>IF($A64="","",IF(N('สินค้า'!$D62)&gt;0,INT(IF(N('สินค้า'!$E62)&gt;0,MOD(ABS($D64),'สินค้า'!$E62),ABS($D64))/'สินค้า'!$D62),0))</f>
        <v/>
      </c>
      <c r="G64" s="9">
        <f>IF($A64="","",ABS($D64)-$E64*N('สินค้า'!$E62)-$F64*N('สินค้า'!$D62))</f>
        <v/>
      </c>
      <c r="H64" s="10">
        <f>IF($A64="","",-SUMIFS(MoveBase,MoveCode,$A64,MoveType,"ขาย",MoveDate,"&gt;"&amp;(AsOfDate-30),MoveDate,"&lt;="&amp;AsOfDate)/30)</f>
        <v/>
      </c>
      <c r="I64" s="9">
        <f>IF($A64="","",IF('สินค้า'!$H62&lt;&gt;"",'สินค้า'!$H62,ROUNDUP($H64*N('สินค้า'!$F62)+N('สินค้า'!$G62),0)))</f>
        <v/>
      </c>
      <c r="J64" s="6">
        <f>IF($A64="","",IF($D64&lt;0,"ยอดติดลบ ตรวจสอบ",IF($D64&lt;=$I64,"ต้องสั่ง","")))</f>
        <v/>
      </c>
      <c r="K64" s="9">
        <f>IF(OR($A64="",N($H64)=0),"",INT(MAX($D64,0)/$H64))</f>
        <v/>
      </c>
    </row>
    <row r="65">
      <c r="A65" s="6">
        <f>IF('สินค้า'!$A63="","",'สินค้า'!$A63)</f>
        <v/>
      </c>
      <c r="B65" s="6">
        <f>IF($A65="","",'สินค้า'!$B63)</f>
        <v/>
      </c>
      <c r="C65" s="7">
        <f>IF($A65="","",IF($D65&lt;0,"ติดลบ ","")&amp;IF($D65=0,"0 "&amp;'สินค้า'!$C63,TRIM(IF($E65&gt;0,$E65&amp;" ลัง ","")&amp;IF($F65&gt;0,$F65&amp;" แพ็ก ","")&amp;IF($G65&gt;0,$G65&amp;" "&amp;'สินค้า'!$C63,""))))</f>
        <v/>
      </c>
      <c r="D65" s="8">
        <f>IF($A65="","",SUMIFS(MoveBase,MoveCode,$A65,MoveDate,"&lt;="&amp;AsOfDate))</f>
        <v/>
      </c>
      <c r="E65" s="9">
        <f>IF($A65="","",IF(N('สินค้า'!$E63)&gt;0,INT(ABS($D65)/'สินค้า'!$E63),0))</f>
        <v/>
      </c>
      <c r="F65" s="9">
        <f>IF($A65="","",IF(N('สินค้า'!$D63)&gt;0,INT(IF(N('สินค้า'!$E63)&gt;0,MOD(ABS($D65),'สินค้า'!$E63),ABS($D65))/'สินค้า'!$D63),0))</f>
        <v/>
      </c>
      <c r="G65" s="9">
        <f>IF($A65="","",ABS($D65)-$E65*N('สินค้า'!$E63)-$F65*N('สินค้า'!$D63))</f>
        <v/>
      </c>
      <c r="H65" s="10">
        <f>IF($A65="","",-SUMIFS(MoveBase,MoveCode,$A65,MoveType,"ขาย",MoveDate,"&gt;"&amp;(AsOfDate-30),MoveDate,"&lt;="&amp;AsOfDate)/30)</f>
        <v/>
      </c>
      <c r="I65" s="9">
        <f>IF($A65="","",IF('สินค้า'!$H63&lt;&gt;"",'สินค้า'!$H63,ROUNDUP($H65*N('สินค้า'!$F63)+N('สินค้า'!$G63),0)))</f>
        <v/>
      </c>
      <c r="J65" s="6">
        <f>IF($A65="","",IF($D65&lt;0,"ยอดติดลบ ตรวจสอบ",IF($D65&lt;=$I65,"ต้องสั่ง","")))</f>
        <v/>
      </c>
      <c r="K65" s="9">
        <f>IF(OR($A65="",N($H65)=0),"",INT(MAX($D65,0)/$H65))</f>
        <v/>
      </c>
    </row>
    <row r="66">
      <c r="A66" s="6">
        <f>IF('สินค้า'!$A64="","",'สินค้า'!$A64)</f>
        <v/>
      </c>
      <c r="B66" s="6">
        <f>IF($A66="","",'สินค้า'!$B64)</f>
        <v/>
      </c>
      <c r="C66" s="7">
        <f>IF($A66="","",IF($D66&lt;0,"ติดลบ ","")&amp;IF($D66=0,"0 "&amp;'สินค้า'!$C64,TRIM(IF($E66&gt;0,$E66&amp;" ลัง ","")&amp;IF($F66&gt;0,$F66&amp;" แพ็ก ","")&amp;IF($G66&gt;0,$G66&amp;" "&amp;'สินค้า'!$C64,""))))</f>
        <v/>
      </c>
      <c r="D66" s="8">
        <f>IF($A66="","",SUMIFS(MoveBase,MoveCode,$A66,MoveDate,"&lt;="&amp;AsOfDate))</f>
        <v/>
      </c>
      <c r="E66" s="9">
        <f>IF($A66="","",IF(N('สินค้า'!$E64)&gt;0,INT(ABS($D66)/'สินค้า'!$E64),0))</f>
        <v/>
      </c>
      <c r="F66" s="9">
        <f>IF($A66="","",IF(N('สินค้า'!$D64)&gt;0,INT(IF(N('สินค้า'!$E64)&gt;0,MOD(ABS($D66),'สินค้า'!$E64),ABS($D66))/'สินค้า'!$D64),0))</f>
        <v/>
      </c>
      <c r="G66" s="9">
        <f>IF($A66="","",ABS($D66)-$E66*N('สินค้า'!$E64)-$F66*N('สินค้า'!$D64))</f>
        <v/>
      </c>
      <c r="H66" s="10">
        <f>IF($A66="","",-SUMIFS(MoveBase,MoveCode,$A66,MoveType,"ขาย",MoveDate,"&gt;"&amp;(AsOfDate-30),MoveDate,"&lt;="&amp;AsOfDate)/30)</f>
        <v/>
      </c>
      <c r="I66" s="9">
        <f>IF($A66="","",IF('สินค้า'!$H64&lt;&gt;"",'สินค้า'!$H64,ROUNDUP($H66*N('สินค้า'!$F64)+N('สินค้า'!$G64),0)))</f>
        <v/>
      </c>
      <c r="J66" s="6">
        <f>IF($A66="","",IF($D66&lt;0,"ยอดติดลบ ตรวจสอบ",IF($D66&lt;=$I66,"ต้องสั่ง","")))</f>
        <v/>
      </c>
      <c r="K66" s="9">
        <f>IF(OR($A66="",N($H66)=0),"",INT(MAX($D66,0)/$H66))</f>
        <v/>
      </c>
    </row>
    <row r="67">
      <c r="A67" s="6">
        <f>IF('สินค้า'!$A65="","",'สินค้า'!$A65)</f>
        <v/>
      </c>
      <c r="B67" s="6">
        <f>IF($A67="","",'สินค้า'!$B65)</f>
        <v/>
      </c>
      <c r="C67" s="7">
        <f>IF($A67="","",IF($D67&lt;0,"ติดลบ ","")&amp;IF($D67=0,"0 "&amp;'สินค้า'!$C65,TRIM(IF($E67&gt;0,$E67&amp;" ลัง ","")&amp;IF($F67&gt;0,$F67&amp;" แพ็ก ","")&amp;IF($G67&gt;0,$G67&amp;" "&amp;'สินค้า'!$C65,""))))</f>
        <v/>
      </c>
      <c r="D67" s="8">
        <f>IF($A67="","",SUMIFS(MoveBase,MoveCode,$A67,MoveDate,"&lt;="&amp;AsOfDate))</f>
        <v/>
      </c>
      <c r="E67" s="9">
        <f>IF($A67="","",IF(N('สินค้า'!$E65)&gt;0,INT(ABS($D67)/'สินค้า'!$E65),0))</f>
        <v/>
      </c>
      <c r="F67" s="9">
        <f>IF($A67="","",IF(N('สินค้า'!$D65)&gt;0,INT(IF(N('สินค้า'!$E65)&gt;0,MOD(ABS($D67),'สินค้า'!$E65),ABS($D67))/'สินค้า'!$D65),0))</f>
        <v/>
      </c>
      <c r="G67" s="9">
        <f>IF($A67="","",ABS($D67)-$E67*N('สินค้า'!$E65)-$F67*N('สินค้า'!$D65))</f>
        <v/>
      </c>
      <c r="H67" s="10">
        <f>IF($A67="","",-SUMIFS(MoveBase,MoveCode,$A67,MoveType,"ขาย",MoveDate,"&gt;"&amp;(AsOfDate-30),MoveDate,"&lt;="&amp;AsOfDate)/30)</f>
        <v/>
      </c>
      <c r="I67" s="9">
        <f>IF($A67="","",IF('สินค้า'!$H65&lt;&gt;"",'สินค้า'!$H65,ROUNDUP($H67*N('สินค้า'!$F65)+N('สินค้า'!$G65),0)))</f>
        <v/>
      </c>
      <c r="J67" s="6">
        <f>IF($A67="","",IF($D67&lt;0,"ยอดติดลบ ตรวจสอบ",IF($D67&lt;=$I67,"ต้องสั่ง","")))</f>
        <v/>
      </c>
      <c r="K67" s="9">
        <f>IF(OR($A67="",N($H67)=0),"",INT(MAX($D67,0)/$H67))</f>
        <v/>
      </c>
    </row>
    <row r="68">
      <c r="A68" s="6">
        <f>IF('สินค้า'!$A66="","",'สินค้า'!$A66)</f>
        <v/>
      </c>
      <c r="B68" s="6">
        <f>IF($A68="","",'สินค้า'!$B66)</f>
        <v/>
      </c>
      <c r="C68" s="7">
        <f>IF($A68="","",IF($D68&lt;0,"ติดลบ ","")&amp;IF($D68=0,"0 "&amp;'สินค้า'!$C66,TRIM(IF($E68&gt;0,$E68&amp;" ลัง ","")&amp;IF($F68&gt;0,$F68&amp;" แพ็ก ","")&amp;IF($G68&gt;0,$G68&amp;" "&amp;'สินค้า'!$C66,""))))</f>
        <v/>
      </c>
      <c r="D68" s="8">
        <f>IF($A68="","",SUMIFS(MoveBase,MoveCode,$A68,MoveDate,"&lt;="&amp;AsOfDate))</f>
        <v/>
      </c>
      <c r="E68" s="9">
        <f>IF($A68="","",IF(N('สินค้า'!$E66)&gt;0,INT(ABS($D68)/'สินค้า'!$E66),0))</f>
        <v/>
      </c>
      <c r="F68" s="9">
        <f>IF($A68="","",IF(N('สินค้า'!$D66)&gt;0,INT(IF(N('สินค้า'!$E66)&gt;0,MOD(ABS($D68),'สินค้า'!$E66),ABS($D68))/'สินค้า'!$D66),0))</f>
        <v/>
      </c>
      <c r="G68" s="9">
        <f>IF($A68="","",ABS($D68)-$E68*N('สินค้า'!$E66)-$F68*N('สินค้า'!$D66))</f>
        <v/>
      </c>
      <c r="H68" s="10">
        <f>IF($A68="","",-SUMIFS(MoveBase,MoveCode,$A68,MoveType,"ขาย",MoveDate,"&gt;"&amp;(AsOfDate-30),MoveDate,"&lt;="&amp;AsOfDate)/30)</f>
        <v/>
      </c>
      <c r="I68" s="9">
        <f>IF($A68="","",IF('สินค้า'!$H66&lt;&gt;"",'สินค้า'!$H66,ROUNDUP($H68*N('สินค้า'!$F66)+N('สินค้า'!$G66),0)))</f>
        <v/>
      </c>
      <c r="J68" s="6">
        <f>IF($A68="","",IF($D68&lt;0,"ยอดติดลบ ตรวจสอบ",IF($D68&lt;=$I68,"ต้องสั่ง","")))</f>
        <v/>
      </c>
      <c r="K68" s="9">
        <f>IF(OR($A68="",N($H68)=0),"",INT(MAX($D68,0)/$H68))</f>
        <v/>
      </c>
    </row>
    <row r="69">
      <c r="A69" s="6">
        <f>IF('สินค้า'!$A67="","",'สินค้า'!$A67)</f>
        <v/>
      </c>
      <c r="B69" s="6">
        <f>IF($A69="","",'สินค้า'!$B67)</f>
        <v/>
      </c>
      <c r="C69" s="7">
        <f>IF($A69="","",IF($D69&lt;0,"ติดลบ ","")&amp;IF($D69=0,"0 "&amp;'สินค้า'!$C67,TRIM(IF($E69&gt;0,$E69&amp;" ลัง ","")&amp;IF($F69&gt;0,$F69&amp;" แพ็ก ","")&amp;IF($G69&gt;0,$G69&amp;" "&amp;'สินค้า'!$C67,""))))</f>
        <v/>
      </c>
      <c r="D69" s="8">
        <f>IF($A69="","",SUMIFS(MoveBase,MoveCode,$A69,MoveDate,"&lt;="&amp;AsOfDate))</f>
        <v/>
      </c>
      <c r="E69" s="9">
        <f>IF($A69="","",IF(N('สินค้า'!$E67)&gt;0,INT(ABS($D69)/'สินค้า'!$E67),0))</f>
        <v/>
      </c>
      <c r="F69" s="9">
        <f>IF($A69="","",IF(N('สินค้า'!$D67)&gt;0,INT(IF(N('สินค้า'!$E67)&gt;0,MOD(ABS($D69),'สินค้า'!$E67),ABS($D69))/'สินค้า'!$D67),0))</f>
        <v/>
      </c>
      <c r="G69" s="9">
        <f>IF($A69="","",ABS($D69)-$E69*N('สินค้า'!$E67)-$F69*N('สินค้า'!$D67))</f>
        <v/>
      </c>
      <c r="H69" s="10">
        <f>IF($A69="","",-SUMIFS(MoveBase,MoveCode,$A69,MoveType,"ขาย",MoveDate,"&gt;"&amp;(AsOfDate-30),MoveDate,"&lt;="&amp;AsOfDate)/30)</f>
        <v/>
      </c>
      <c r="I69" s="9">
        <f>IF($A69="","",IF('สินค้า'!$H67&lt;&gt;"",'สินค้า'!$H67,ROUNDUP($H69*N('สินค้า'!$F67)+N('สินค้า'!$G67),0)))</f>
        <v/>
      </c>
      <c r="J69" s="6">
        <f>IF($A69="","",IF($D69&lt;0,"ยอดติดลบ ตรวจสอบ",IF($D69&lt;=$I69,"ต้องสั่ง","")))</f>
        <v/>
      </c>
      <c r="K69" s="9">
        <f>IF(OR($A69="",N($H69)=0),"",INT(MAX($D69,0)/$H69))</f>
        <v/>
      </c>
    </row>
    <row r="70">
      <c r="A70" s="6">
        <f>IF('สินค้า'!$A68="","",'สินค้า'!$A68)</f>
        <v/>
      </c>
      <c r="B70" s="6">
        <f>IF($A70="","",'สินค้า'!$B68)</f>
        <v/>
      </c>
      <c r="C70" s="7">
        <f>IF($A70="","",IF($D70&lt;0,"ติดลบ ","")&amp;IF($D70=0,"0 "&amp;'สินค้า'!$C68,TRIM(IF($E70&gt;0,$E70&amp;" ลัง ","")&amp;IF($F70&gt;0,$F70&amp;" แพ็ก ","")&amp;IF($G70&gt;0,$G70&amp;" "&amp;'สินค้า'!$C68,""))))</f>
        <v/>
      </c>
      <c r="D70" s="8">
        <f>IF($A70="","",SUMIFS(MoveBase,MoveCode,$A70,MoveDate,"&lt;="&amp;AsOfDate))</f>
        <v/>
      </c>
      <c r="E70" s="9">
        <f>IF($A70="","",IF(N('สินค้า'!$E68)&gt;0,INT(ABS($D70)/'สินค้า'!$E68),0))</f>
        <v/>
      </c>
      <c r="F70" s="9">
        <f>IF($A70="","",IF(N('สินค้า'!$D68)&gt;0,INT(IF(N('สินค้า'!$E68)&gt;0,MOD(ABS($D70),'สินค้า'!$E68),ABS($D70))/'สินค้า'!$D68),0))</f>
        <v/>
      </c>
      <c r="G70" s="9">
        <f>IF($A70="","",ABS($D70)-$E70*N('สินค้า'!$E68)-$F70*N('สินค้า'!$D68))</f>
        <v/>
      </c>
      <c r="H70" s="10">
        <f>IF($A70="","",-SUMIFS(MoveBase,MoveCode,$A70,MoveType,"ขาย",MoveDate,"&gt;"&amp;(AsOfDate-30),MoveDate,"&lt;="&amp;AsOfDate)/30)</f>
        <v/>
      </c>
      <c r="I70" s="9">
        <f>IF($A70="","",IF('สินค้า'!$H68&lt;&gt;"",'สินค้า'!$H68,ROUNDUP($H70*N('สินค้า'!$F68)+N('สินค้า'!$G68),0)))</f>
        <v/>
      </c>
      <c r="J70" s="6">
        <f>IF($A70="","",IF($D70&lt;0,"ยอดติดลบ ตรวจสอบ",IF($D70&lt;=$I70,"ต้องสั่ง","")))</f>
        <v/>
      </c>
      <c r="K70" s="9">
        <f>IF(OR($A70="",N($H70)=0),"",INT(MAX($D70,0)/$H70))</f>
        <v/>
      </c>
    </row>
    <row r="71">
      <c r="A71" s="6">
        <f>IF('สินค้า'!$A69="","",'สินค้า'!$A69)</f>
        <v/>
      </c>
      <c r="B71" s="6">
        <f>IF($A71="","",'สินค้า'!$B69)</f>
        <v/>
      </c>
      <c r="C71" s="7">
        <f>IF($A71="","",IF($D71&lt;0,"ติดลบ ","")&amp;IF($D71=0,"0 "&amp;'สินค้า'!$C69,TRIM(IF($E71&gt;0,$E71&amp;" ลัง ","")&amp;IF($F71&gt;0,$F71&amp;" แพ็ก ","")&amp;IF($G71&gt;0,$G71&amp;" "&amp;'สินค้า'!$C69,""))))</f>
        <v/>
      </c>
      <c r="D71" s="8">
        <f>IF($A71="","",SUMIFS(MoveBase,MoveCode,$A71,MoveDate,"&lt;="&amp;AsOfDate))</f>
        <v/>
      </c>
      <c r="E71" s="9">
        <f>IF($A71="","",IF(N('สินค้า'!$E69)&gt;0,INT(ABS($D71)/'สินค้า'!$E69),0))</f>
        <v/>
      </c>
      <c r="F71" s="9">
        <f>IF($A71="","",IF(N('สินค้า'!$D69)&gt;0,INT(IF(N('สินค้า'!$E69)&gt;0,MOD(ABS($D71),'สินค้า'!$E69),ABS($D71))/'สินค้า'!$D69),0))</f>
        <v/>
      </c>
      <c r="G71" s="9">
        <f>IF($A71="","",ABS($D71)-$E71*N('สินค้า'!$E69)-$F71*N('สินค้า'!$D69))</f>
        <v/>
      </c>
      <c r="H71" s="10">
        <f>IF($A71="","",-SUMIFS(MoveBase,MoveCode,$A71,MoveType,"ขาย",MoveDate,"&gt;"&amp;(AsOfDate-30),MoveDate,"&lt;="&amp;AsOfDate)/30)</f>
        <v/>
      </c>
      <c r="I71" s="9">
        <f>IF($A71="","",IF('สินค้า'!$H69&lt;&gt;"",'สินค้า'!$H69,ROUNDUP($H71*N('สินค้า'!$F69)+N('สินค้า'!$G69),0)))</f>
        <v/>
      </c>
      <c r="J71" s="6">
        <f>IF($A71="","",IF($D71&lt;0,"ยอดติดลบ ตรวจสอบ",IF($D71&lt;=$I71,"ต้องสั่ง","")))</f>
        <v/>
      </c>
      <c r="K71" s="9">
        <f>IF(OR($A71="",N($H71)=0),"",INT(MAX($D71,0)/$H71))</f>
        <v/>
      </c>
    </row>
    <row r="72">
      <c r="A72" s="6">
        <f>IF('สินค้า'!$A70="","",'สินค้า'!$A70)</f>
        <v/>
      </c>
      <c r="B72" s="6">
        <f>IF($A72="","",'สินค้า'!$B70)</f>
        <v/>
      </c>
      <c r="C72" s="7">
        <f>IF($A72="","",IF($D72&lt;0,"ติดลบ ","")&amp;IF($D72=0,"0 "&amp;'สินค้า'!$C70,TRIM(IF($E72&gt;0,$E72&amp;" ลัง ","")&amp;IF($F72&gt;0,$F72&amp;" แพ็ก ","")&amp;IF($G72&gt;0,$G72&amp;" "&amp;'สินค้า'!$C70,""))))</f>
        <v/>
      </c>
      <c r="D72" s="8">
        <f>IF($A72="","",SUMIFS(MoveBase,MoveCode,$A72,MoveDate,"&lt;="&amp;AsOfDate))</f>
        <v/>
      </c>
      <c r="E72" s="9">
        <f>IF($A72="","",IF(N('สินค้า'!$E70)&gt;0,INT(ABS($D72)/'สินค้า'!$E70),0))</f>
        <v/>
      </c>
      <c r="F72" s="9">
        <f>IF($A72="","",IF(N('สินค้า'!$D70)&gt;0,INT(IF(N('สินค้า'!$E70)&gt;0,MOD(ABS($D72),'สินค้า'!$E70),ABS($D72))/'สินค้า'!$D70),0))</f>
        <v/>
      </c>
      <c r="G72" s="9">
        <f>IF($A72="","",ABS($D72)-$E72*N('สินค้า'!$E70)-$F72*N('สินค้า'!$D70))</f>
        <v/>
      </c>
      <c r="H72" s="10">
        <f>IF($A72="","",-SUMIFS(MoveBase,MoveCode,$A72,MoveType,"ขาย",MoveDate,"&gt;"&amp;(AsOfDate-30),MoveDate,"&lt;="&amp;AsOfDate)/30)</f>
        <v/>
      </c>
      <c r="I72" s="9">
        <f>IF($A72="","",IF('สินค้า'!$H70&lt;&gt;"",'สินค้า'!$H70,ROUNDUP($H72*N('สินค้า'!$F70)+N('สินค้า'!$G70),0)))</f>
        <v/>
      </c>
      <c r="J72" s="6">
        <f>IF($A72="","",IF($D72&lt;0,"ยอดติดลบ ตรวจสอบ",IF($D72&lt;=$I72,"ต้องสั่ง","")))</f>
        <v/>
      </c>
      <c r="K72" s="9">
        <f>IF(OR($A72="",N($H72)=0),"",INT(MAX($D72,0)/$H72))</f>
        <v/>
      </c>
    </row>
    <row r="73">
      <c r="A73" s="6">
        <f>IF('สินค้า'!$A71="","",'สินค้า'!$A71)</f>
        <v/>
      </c>
      <c r="B73" s="6">
        <f>IF($A73="","",'สินค้า'!$B71)</f>
        <v/>
      </c>
      <c r="C73" s="7">
        <f>IF($A73="","",IF($D73&lt;0,"ติดลบ ","")&amp;IF($D73=0,"0 "&amp;'สินค้า'!$C71,TRIM(IF($E73&gt;0,$E73&amp;" ลัง ","")&amp;IF($F73&gt;0,$F73&amp;" แพ็ก ","")&amp;IF($G73&gt;0,$G73&amp;" "&amp;'สินค้า'!$C71,""))))</f>
        <v/>
      </c>
      <c r="D73" s="8">
        <f>IF($A73="","",SUMIFS(MoveBase,MoveCode,$A73,MoveDate,"&lt;="&amp;AsOfDate))</f>
        <v/>
      </c>
      <c r="E73" s="9">
        <f>IF($A73="","",IF(N('สินค้า'!$E71)&gt;0,INT(ABS($D73)/'สินค้า'!$E71),0))</f>
        <v/>
      </c>
      <c r="F73" s="9">
        <f>IF($A73="","",IF(N('สินค้า'!$D71)&gt;0,INT(IF(N('สินค้า'!$E71)&gt;0,MOD(ABS($D73),'สินค้า'!$E71),ABS($D73))/'สินค้า'!$D71),0))</f>
        <v/>
      </c>
      <c r="G73" s="9">
        <f>IF($A73="","",ABS($D73)-$E73*N('สินค้า'!$E71)-$F73*N('สินค้า'!$D71))</f>
        <v/>
      </c>
      <c r="H73" s="10">
        <f>IF($A73="","",-SUMIFS(MoveBase,MoveCode,$A73,MoveType,"ขาย",MoveDate,"&gt;"&amp;(AsOfDate-30),MoveDate,"&lt;="&amp;AsOfDate)/30)</f>
        <v/>
      </c>
      <c r="I73" s="9">
        <f>IF($A73="","",IF('สินค้า'!$H71&lt;&gt;"",'สินค้า'!$H71,ROUNDUP($H73*N('สินค้า'!$F71)+N('สินค้า'!$G71),0)))</f>
        <v/>
      </c>
      <c r="J73" s="6">
        <f>IF($A73="","",IF($D73&lt;0,"ยอดติดลบ ตรวจสอบ",IF($D73&lt;=$I73,"ต้องสั่ง","")))</f>
        <v/>
      </c>
      <c r="K73" s="9">
        <f>IF(OR($A73="",N($H73)=0),"",INT(MAX($D73,0)/$H73))</f>
        <v/>
      </c>
    </row>
    <row r="74">
      <c r="A74" s="6">
        <f>IF('สินค้า'!$A72="","",'สินค้า'!$A72)</f>
        <v/>
      </c>
      <c r="B74" s="6">
        <f>IF($A74="","",'สินค้า'!$B72)</f>
        <v/>
      </c>
      <c r="C74" s="7">
        <f>IF($A74="","",IF($D74&lt;0,"ติดลบ ","")&amp;IF($D74=0,"0 "&amp;'สินค้า'!$C72,TRIM(IF($E74&gt;0,$E74&amp;" ลัง ","")&amp;IF($F74&gt;0,$F74&amp;" แพ็ก ","")&amp;IF($G74&gt;0,$G74&amp;" "&amp;'สินค้า'!$C72,""))))</f>
        <v/>
      </c>
      <c r="D74" s="8">
        <f>IF($A74="","",SUMIFS(MoveBase,MoveCode,$A74,MoveDate,"&lt;="&amp;AsOfDate))</f>
        <v/>
      </c>
      <c r="E74" s="9">
        <f>IF($A74="","",IF(N('สินค้า'!$E72)&gt;0,INT(ABS($D74)/'สินค้า'!$E72),0))</f>
        <v/>
      </c>
      <c r="F74" s="9">
        <f>IF($A74="","",IF(N('สินค้า'!$D72)&gt;0,INT(IF(N('สินค้า'!$E72)&gt;0,MOD(ABS($D74),'สินค้า'!$E72),ABS($D74))/'สินค้า'!$D72),0))</f>
        <v/>
      </c>
      <c r="G74" s="9">
        <f>IF($A74="","",ABS($D74)-$E74*N('สินค้า'!$E72)-$F74*N('สินค้า'!$D72))</f>
        <v/>
      </c>
      <c r="H74" s="10">
        <f>IF($A74="","",-SUMIFS(MoveBase,MoveCode,$A74,MoveType,"ขาย",MoveDate,"&gt;"&amp;(AsOfDate-30),MoveDate,"&lt;="&amp;AsOfDate)/30)</f>
        <v/>
      </c>
      <c r="I74" s="9">
        <f>IF($A74="","",IF('สินค้า'!$H72&lt;&gt;"",'สินค้า'!$H72,ROUNDUP($H74*N('สินค้า'!$F72)+N('สินค้า'!$G72),0)))</f>
        <v/>
      </c>
      <c r="J74" s="6">
        <f>IF($A74="","",IF($D74&lt;0,"ยอดติดลบ ตรวจสอบ",IF($D74&lt;=$I74,"ต้องสั่ง","")))</f>
        <v/>
      </c>
      <c r="K74" s="9">
        <f>IF(OR($A74="",N($H74)=0),"",INT(MAX($D74,0)/$H74))</f>
        <v/>
      </c>
    </row>
    <row r="75">
      <c r="A75" s="6">
        <f>IF('สินค้า'!$A73="","",'สินค้า'!$A73)</f>
        <v/>
      </c>
      <c r="B75" s="6">
        <f>IF($A75="","",'สินค้า'!$B73)</f>
        <v/>
      </c>
      <c r="C75" s="7">
        <f>IF($A75="","",IF($D75&lt;0,"ติดลบ ","")&amp;IF($D75=0,"0 "&amp;'สินค้า'!$C73,TRIM(IF($E75&gt;0,$E75&amp;" ลัง ","")&amp;IF($F75&gt;0,$F75&amp;" แพ็ก ","")&amp;IF($G75&gt;0,$G75&amp;" "&amp;'สินค้า'!$C73,""))))</f>
        <v/>
      </c>
      <c r="D75" s="8">
        <f>IF($A75="","",SUMIFS(MoveBase,MoveCode,$A75,MoveDate,"&lt;="&amp;AsOfDate))</f>
        <v/>
      </c>
      <c r="E75" s="9">
        <f>IF($A75="","",IF(N('สินค้า'!$E73)&gt;0,INT(ABS($D75)/'สินค้า'!$E73),0))</f>
        <v/>
      </c>
      <c r="F75" s="9">
        <f>IF($A75="","",IF(N('สินค้า'!$D73)&gt;0,INT(IF(N('สินค้า'!$E73)&gt;0,MOD(ABS($D75),'สินค้า'!$E73),ABS($D75))/'สินค้า'!$D73),0))</f>
        <v/>
      </c>
      <c r="G75" s="9">
        <f>IF($A75="","",ABS($D75)-$E75*N('สินค้า'!$E73)-$F75*N('สินค้า'!$D73))</f>
        <v/>
      </c>
      <c r="H75" s="10">
        <f>IF($A75="","",-SUMIFS(MoveBase,MoveCode,$A75,MoveType,"ขาย",MoveDate,"&gt;"&amp;(AsOfDate-30),MoveDate,"&lt;="&amp;AsOfDate)/30)</f>
        <v/>
      </c>
      <c r="I75" s="9">
        <f>IF($A75="","",IF('สินค้า'!$H73&lt;&gt;"",'สินค้า'!$H73,ROUNDUP($H75*N('สินค้า'!$F73)+N('สินค้า'!$G73),0)))</f>
        <v/>
      </c>
      <c r="J75" s="6">
        <f>IF($A75="","",IF($D75&lt;0,"ยอดติดลบ ตรวจสอบ",IF($D75&lt;=$I75,"ต้องสั่ง","")))</f>
        <v/>
      </c>
      <c r="K75" s="9">
        <f>IF(OR($A75="",N($H75)=0),"",INT(MAX($D75,0)/$H75))</f>
        <v/>
      </c>
    </row>
    <row r="76">
      <c r="A76" s="6">
        <f>IF('สินค้า'!$A74="","",'สินค้า'!$A74)</f>
        <v/>
      </c>
      <c r="B76" s="6">
        <f>IF($A76="","",'สินค้า'!$B74)</f>
        <v/>
      </c>
      <c r="C76" s="7">
        <f>IF($A76="","",IF($D76&lt;0,"ติดลบ ","")&amp;IF($D76=0,"0 "&amp;'สินค้า'!$C74,TRIM(IF($E76&gt;0,$E76&amp;" ลัง ","")&amp;IF($F76&gt;0,$F76&amp;" แพ็ก ","")&amp;IF($G76&gt;0,$G76&amp;" "&amp;'สินค้า'!$C74,""))))</f>
        <v/>
      </c>
      <c r="D76" s="8">
        <f>IF($A76="","",SUMIFS(MoveBase,MoveCode,$A76,MoveDate,"&lt;="&amp;AsOfDate))</f>
        <v/>
      </c>
      <c r="E76" s="9">
        <f>IF($A76="","",IF(N('สินค้า'!$E74)&gt;0,INT(ABS($D76)/'สินค้า'!$E74),0))</f>
        <v/>
      </c>
      <c r="F76" s="9">
        <f>IF($A76="","",IF(N('สินค้า'!$D74)&gt;0,INT(IF(N('สินค้า'!$E74)&gt;0,MOD(ABS($D76),'สินค้า'!$E74),ABS($D76))/'สินค้า'!$D74),0))</f>
        <v/>
      </c>
      <c r="G76" s="9">
        <f>IF($A76="","",ABS($D76)-$E76*N('สินค้า'!$E74)-$F76*N('สินค้า'!$D74))</f>
        <v/>
      </c>
      <c r="H76" s="10">
        <f>IF($A76="","",-SUMIFS(MoveBase,MoveCode,$A76,MoveType,"ขาย",MoveDate,"&gt;"&amp;(AsOfDate-30),MoveDate,"&lt;="&amp;AsOfDate)/30)</f>
        <v/>
      </c>
      <c r="I76" s="9">
        <f>IF($A76="","",IF('สินค้า'!$H74&lt;&gt;"",'สินค้า'!$H74,ROUNDUP($H76*N('สินค้า'!$F74)+N('สินค้า'!$G74),0)))</f>
        <v/>
      </c>
      <c r="J76" s="6">
        <f>IF($A76="","",IF($D76&lt;0,"ยอดติดลบ ตรวจสอบ",IF($D76&lt;=$I76,"ต้องสั่ง","")))</f>
        <v/>
      </c>
      <c r="K76" s="9">
        <f>IF(OR($A76="",N($H76)=0),"",INT(MAX($D76,0)/$H76))</f>
        <v/>
      </c>
    </row>
    <row r="77">
      <c r="A77" s="6">
        <f>IF('สินค้า'!$A75="","",'สินค้า'!$A75)</f>
        <v/>
      </c>
      <c r="B77" s="6">
        <f>IF($A77="","",'สินค้า'!$B75)</f>
        <v/>
      </c>
      <c r="C77" s="7">
        <f>IF($A77="","",IF($D77&lt;0,"ติดลบ ","")&amp;IF($D77=0,"0 "&amp;'สินค้า'!$C75,TRIM(IF($E77&gt;0,$E77&amp;" ลัง ","")&amp;IF($F77&gt;0,$F77&amp;" แพ็ก ","")&amp;IF($G77&gt;0,$G77&amp;" "&amp;'สินค้า'!$C75,""))))</f>
        <v/>
      </c>
      <c r="D77" s="8">
        <f>IF($A77="","",SUMIFS(MoveBase,MoveCode,$A77,MoveDate,"&lt;="&amp;AsOfDate))</f>
        <v/>
      </c>
      <c r="E77" s="9">
        <f>IF($A77="","",IF(N('สินค้า'!$E75)&gt;0,INT(ABS($D77)/'สินค้า'!$E75),0))</f>
        <v/>
      </c>
      <c r="F77" s="9">
        <f>IF($A77="","",IF(N('สินค้า'!$D75)&gt;0,INT(IF(N('สินค้า'!$E75)&gt;0,MOD(ABS($D77),'สินค้า'!$E75),ABS($D77))/'สินค้า'!$D75),0))</f>
        <v/>
      </c>
      <c r="G77" s="9">
        <f>IF($A77="","",ABS($D77)-$E77*N('สินค้า'!$E75)-$F77*N('สินค้า'!$D75))</f>
        <v/>
      </c>
      <c r="H77" s="10">
        <f>IF($A77="","",-SUMIFS(MoveBase,MoveCode,$A77,MoveType,"ขาย",MoveDate,"&gt;"&amp;(AsOfDate-30),MoveDate,"&lt;="&amp;AsOfDate)/30)</f>
        <v/>
      </c>
      <c r="I77" s="9">
        <f>IF($A77="","",IF('สินค้า'!$H75&lt;&gt;"",'สินค้า'!$H75,ROUNDUP($H77*N('สินค้า'!$F75)+N('สินค้า'!$G75),0)))</f>
        <v/>
      </c>
      <c r="J77" s="6">
        <f>IF($A77="","",IF($D77&lt;0,"ยอดติดลบ ตรวจสอบ",IF($D77&lt;=$I77,"ต้องสั่ง","")))</f>
        <v/>
      </c>
      <c r="K77" s="9">
        <f>IF(OR($A77="",N($H77)=0),"",INT(MAX($D77,0)/$H77))</f>
        <v/>
      </c>
    </row>
    <row r="78">
      <c r="A78" s="6">
        <f>IF('สินค้า'!$A76="","",'สินค้า'!$A76)</f>
        <v/>
      </c>
      <c r="B78" s="6">
        <f>IF($A78="","",'สินค้า'!$B76)</f>
        <v/>
      </c>
      <c r="C78" s="7">
        <f>IF($A78="","",IF($D78&lt;0,"ติดลบ ","")&amp;IF($D78=0,"0 "&amp;'สินค้า'!$C76,TRIM(IF($E78&gt;0,$E78&amp;" ลัง ","")&amp;IF($F78&gt;0,$F78&amp;" แพ็ก ","")&amp;IF($G78&gt;0,$G78&amp;" "&amp;'สินค้า'!$C76,""))))</f>
        <v/>
      </c>
      <c r="D78" s="8">
        <f>IF($A78="","",SUMIFS(MoveBase,MoveCode,$A78,MoveDate,"&lt;="&amp;AsOfDate))</f>
        <v/>
      </c>
      <c r="E78" s="9">
        <f>IF($A78="","",IF(N('สินค้า'!$E76)&gt;0,INT(ABS($D78)/'สินค้า'!$E76),0))</f>
        <v/>
      </c>
      <c r="F78" s="9">
        <f>IF($A78="","",IF(N('สินค้า'!$D76)&gt;0,INT(IF(N('สินค้า'!$E76)&gt;0,MOD(ABS($D78),'สินค้า'!$E76),ABS($D78))/'สินค้า'!$D76),0))</f>
        <v/>
      </c>
      <c r="G78" s="9">
        <f>IF($A78="","",ABS($D78)-$E78*N('สินค้า'!$E76)-$F78*N('สินค้า'!$D76))</f>
        <v/>
      </c>
      <c r="H78" s="10">
        <f>IF($A78="","",-SUMIFS(MoveBase,MoveCode,$A78,MoveType,"ขาย",MoveDate,"&gt;"&amp;(AsOfDate-30),MoveDate,"&lt;="&amp;AsOfDate)/30)</f>
        <v/>
      </c>
      <c r="I78" s="9">
        <f>IF($A78="","",IF('สินค้า'!$H76&lt;&gt;"",'สินค้า'!$H76,ROUNDUP($H78*N('สินค้า'!$F76)+N('สินค้า'!$G76),0)))</f>
        <v/>
      </c>
      <c r="J78" s="6">
        <f>IF($A78="","",IF($D78&lt;0,"ยอดติดลบ ตรวจสอบ",IF($D78&lt;=$I78,"ต้องสั่ง","")))</f>
        <v/>
      </c>
      <c r="K78" s="9">
        <f>IF(OR($A78="",N($H78)=0),"",INT(MAX($D78,0)/$H78))</f>
        <v/>
      </c>
    </row>
    <row r="79">
      <c r="A79" s="6">
        <f>IF('สินค้า'!$A77="","",'สินค้า'!$A77)</f>
        <v/>
      </c>
      <c r="B79" s="6">
        <f>IF($A79="","",'สินค้า'!$B77)</f>
        <v/>
      </c>
      <c r="C79" s="7">
        <f>IF($A79="","",IF($D79&lt;0,"ติดลบ ","")&amp;IF($D79=0,"0 "&amp;'สินค้า'!$C77,TRIM(IF($E79&gt;0,$E79&amp;" ลัง ","")&amp;IF($F79&gt;0,$F79&amp;" แพ็ก ","")&amp;IF($G79&gt;0,$G79&amp;" "&amp;'สินค้า'!$C77,""))))</f>
        <v/>
      </c>
      <c r="D79" s="8">
        <f>IF($A79="","",SUMIFS(MoveBase,MoveCode,$A79,MoveDate,"&lt;="&amp;AsOfDate))</f>
        <v/>
      </c>
      <c r="E79" s="9">
        <f>IF($A79="","",IF(N('สินค้า'!$E77)&gt;0,INT(ABS($D79)/'สินค้า'!$E77),0))</f>
        <v/>
      </c>
      <c r="F79" s="9">
        <f>IF($A79="","",IF(N('สินค้า'!$D77)&gt;0,INT(IF(N('สินค้า'!$E77)&gt;0,MOD(ABS($D79),'สินค้า'!$E77),ABS($D79))/'สินค้า'!$D77),0))</f>
        <v/>
      </c>
      <c r="G79" s="9">
        <f>IF($A79="","",ABS($D79)-$E79*N('สินค้า'!$E77)-$F79*N('สินค้า'!$D77))</f>
        <v/>
      </c>
      <c r="H79" s="10">
        <f>IF($A79="","",-SUMIFS(MoveBase,MoveCode,$A79,MoveType,"ขาย",MoveDate,"&gt;"&amp;(AsOfDate-30),MoveDate,"&lt;="&amp;AsOfDate)/30)</f>
        <v/>
      </c>
      <c r="I79" s="9">
        <f>IF($A79="","",IF('สินค้า'!$H77&lt;&gt;"",'สินค้า'!$H77,ROUNDUP($H79*N('สินค้า'!$F77)+N('สินค้า'!$G77),0)))</f>
        <v/>
      </c>
      <c r="J79" s="6">
        <f>IF($A79="","",IF($D79&lt;0,"ยอดติดลบ ตรวจสอบ",IF($D79&lt;=$I79,"ต้องสั่ง","")))</f>
        <v/>
      </c>
      <c r="K79" s="9">
        <f>IF(OR($A79="",N($H79)=0),"",INT(MAX($D79,0)/$H79))</f>
        <v/>
      </c>
    </row>
    <row r="80">
      <c r="A80" s="6">
        <f>IF('สินค้า'!$A78="","",'สินค้า'!$A78)</f>
        <v/>
      </c>
      <c r="B80" s="6">
        <f>IF($A80="","",'สินค้า'!$B78)</f>
        <v/>
      </c>
      <c r="C80" s="7">
        <f>IF($A80="","",IF($D80&lt;0,"ติดลบ ","")&amp;IF($D80=0,"0 "&amp;'สินค้า'!$C78,TRIM(IF($E80&gt;0,$E80&amp;" ลัง ","")&amp;IF($F80&gt;0,$F80&amp;" แพ็ก ","")&amp;IF($G80&gt;0,$G80&amp;" "&amp;'สินค้า'!$C78,""))))</f>
        <v/>
      </c>
      <c r="D80" s="8">
        <f>IF($A80="","",SUMIFS(MoveBase,MoveCode,$A80,MoveDate,"&lt;="&amp;AsOfDate))</f>
        <v/>
      </c>
      <c r="E80" s="9">
        <f>IF($A80="","",IF(N('สินค้า'!$E78)&gt;0,INT(ABS($D80)/'สินค้า'!$E78),0))</f>
        <v/>
      </c>
      <c r="F80" s="9">
        <f>IF($A80="","",IF(N('สินค้า'!$D78)&gt;0,INT(IF(N('สินค้า'!$E78)&gt;0,MOD(ABS($D80),'สินค้า'!$E78),ABS($D80))/'สินค้า'!$D78),0))</f>
        <v/>
      </c>
      <c r="G80" s="9">
        <f>IF($A80="","",ABS($D80)-$E80*N('สินค้า'!$E78)-$F80*N('สินค้า'!$D78))</f>
        <v/>
      </c>
      <c r="H80" s="10">
        <f>IF($A80="","",-SUMIFS(MoveBase,MoveCode,$A80,MoveType,"ขาย",MoveDate,"&gt;"&amp;(AsOfDate-30),MoveDate,"&lt;="&amp;AsOfDate)/30)</f>
        <v/>
      </c>
      <c r="I80" s="9">
        <f>IF($A80="","",IF('สินค้า'!$H78&lt;&gt;"",'สินค้า'!$H78,ROUNDUP($H80*N('สินค้า'!$F78)+N('สินค้า'!$G78),0)))</f>
        <v/>
      </c>
      <c r="J80" s="6">
        <f>IF($A80="","",IF($D80&lt;0,"ยอดติดลบ ตรวจสอบ",IF($D80&lt;=$I80,"ต้องสั่ง","")))</f>
        <v/>
      </c>
      <c r="K80" s="9">
        <f>IF(OR($A80="",N($H80)=0),"",INT(MAX($D80,0)/$H80))</f>
        <v/>
      </c>
    </row>
    <row r="81">
      <c r="A81" s="6">
        <f>IF('สินค้า'!$A79="","",'สินค้า'!$A79)</f>
        <v/>
      </c>
      <c r="B81" s="6">
        <f>IF($A81="","",'สินค้า'!$B79)</f>
        <v/>
      </c>
      <c r="C81" s="7">
        <f>IF($A81="","",IF($D81&lt;0,"ติดลบ ","")&amp;IF($D81=0,"0 "&amp;'สินค้า'!$C79,TRIM(IF($E81&gt;0,$E81&amp;" ลัง ","")&amp;IF($F81&gt;0,$F81&amp;" แพ็ก ","")&amp;IF($G81&gt;0,$G81&amp;" "&amp;'สินค้า'!$C79,""))))</f>
        <v/>
      </c>
      <c r="D81" s="8">
        <f>IF($A81="","",SUMIFS(MoveBase,MoveCode,$A81,MoveDate,"&lt;="&amp;AsOfDate))</f>
        <v/>
      </c>
      <c r="E81" s="9">
        <f>IF($A81="","",IF(N('สินค้า'!$E79)&gt;0,INT(ABS($D81)/'สินค้า'!$E79),0))</f>
        <v/>
      </c>
      <c r="F81" s="9">
        <f>IF($A81="","",IF(N('สินค้า'!$D79)&gt;0,INT(IF(N('สินค้า'!$E79)&gt;0,MOD(ABS($D81),'สินค้า'!$E79),ABS($D81))/'สินค้า'!$D79),0))</f>
        <v/>
      </c>
      <c r="G81" s="9">
        <f>IF($A81="","",ABS($D81)-$E81*N('สินค้า'!$E79)-$F81*N('สินค้า'!$D79))</f>
        <v/>
      </c>
      <c r="H81" s="10">
        <f>IF($A81="","",-SUMIFS(MoveBase,MoveCode,$A81,MoveType,"ขาย",MoveDate,"&gt;"&amp;(AsOfDate-30),MoveDate,"&lt;="&amp;AsOfDate)/30)</f>
        <v/>
      </c>
      <c r="I81" s="9">
        <f>IF($A81="","",IF('สินค้า'!$H79&lt;&gt;"",'สินค้า'!$H79,ROUNDUP($H81*N('สินค้า'!$F79)+N('สินค้า'!$G79),0)))</f>
        <v/>
      </c>
      <c r="J81" s="6">
        <f>IF($A81="","",IF($D81&lt;0,"ยอดติดลบ ตรวจสอบ",IF($D81&lt;=$I81,"ต้องสั่ง","")))</f>
        <v/>
      </c>
      <c r="K81" s="9">
        <f>IF(OR($A81="",N($H81)=0),"",INT(MAX($D81,0)/$H81))</f>
        <v/>
      </c>
    </row>
    <row r="82">
      <c r="A82" s="6">
        <f>IF('สินค้า'!$A80="","",'สินค้า'!$A80)</f>
        <v/>
      </c>
      <c r="B82" s="6">
        <f>IF($A82="","",'สินค้า'!$B80)</f>
        <v/>
      </c>
      <c r="C82" s="7">
        <f>IF($A82="","",IF($D82&lt;0,"ติดลบ ","")&amp;IF($D82=0,"0 "&amp;'สินค้า'!$C80,TRIM(IF($E82&gt;0,$E82&amp;" ลัง ","")&amp;IF($F82&gt;0,$F82&amp;" แพ็ก ","")&amp;IF($G82&gt;0,$G82&amp;" "&amp;'สินค้า'!$C80,""))))</f>
        <v/>
      </c>
      <c r="D82" s="8">
        <f>IF($A82="","",SUMIFS(MoveBase,MoveCode,$A82,MoveDate,"&lt;="&amp;AsOfDate))</f>
        <v/>
      </c>
      <c r="E82" s="9">
        <f>IF($A82="","",IF(N('สินค้า'!$E80)&gt;0,INT(ABS($D82)/'สินค้า'!$E80),0))</f>
        <v/>
      </c>
      <c r="F82" s="9">
        <f>IF($A82="","",IF(N('สินค้า'!$D80)&gt;0,INT(IF(N('สินค้า'!$E80)&gt;0,MOD(ABS($D82),'สินค้า'!$E80),ABS($D82))/'สินค้า'!$D80),0))</f>
        <v/>
      </c>
      <c r="G82" s="9">
        <f>IF($A82="","",ABS($D82)-$E82*N('สินค้า'!$E80)-$F82*N('สินค้า'!$D80))</f>
        <v/>
      </c>
      <c r="H82" s="10">
        <f>IF($A82="","",-SUMIFS(MoveBase,MoveCode,$A82,MoveType,"ขาย",MoveDate,"&gt;"&amp;(AsOfDate-30),MoveDate,"&lt;="&amp;AsOfDate)/30)</f>
        <v/>
      </c>
      <c r="I82" s="9">
        <f>IF($A82="","",IF('สินค้า'!$H80&lt;&gt;"",'สินค้า'!$H80,ROUNDUP($H82*N('สินค้า'!$F80)+N('สินค้า'!$G80),0)))</f>
        <v/>
      </c>
      <c r="J82" s="6">
        <f>IF($A82="","",IF($D82&lt;0,"ยอดติดลบ ตรวจสอบ",IF($D82&lt;=$I82,"ต้องสั่ง","")))</f>
        <v/>
      </c>
      <c r="K82" s="9">
        <f>IF(OR($A82="",N($H82)=0),"",INT(MAX($D82,0)/$H82))</f>
        <v/>
      </c>
    </row>
    <row r="83">
      <c r="A83" s="6">
        <f>IF('สินค้า'!$A81="","",'สินค้า'!$A81)</f>
        <v/>
      </c>
      <c r="B83" s="6">
        <f>IF($A83="","",'สินค้า'!$B81)</f>
        <v/>
      </c>
      <c r="C83" s="7">
        <f>IF($A83="","",IF($D83&lt;0,"ติดลบ ","")&amp;IF($D83=0,"0 "&amp;'สินค้า'!$C81,TRIM(IF($E83&gt;0,$E83&amp;" ลัง ","")&amp;IF($F83&gt;0,$F83&amp;" แพ็ก ","")&amp;IF($G83&gt;0,$G83&amp;" "&amp;'สินค้า'!$C81,""))))</f>
        <v/>
      </c>
      <c r="D83" s="8">
        <f>IF($A83="","",SUMIFS(MoveBase,MoveCode,$A83,MoveDate,"&lt;="&amp;AsOfDate))</f>
        <v/>
      </c>
      <c r="E83" s="9">
        <f>IF($A83="","",IF(N('สินค้า'!$E81)&gt;0,INT(ABS($D83)/'สินค้า'!$E81),0))</f>
        <v/>
      </c>
      <c r="F83" s="9">
        <f>IF($A83="","",IF(N('สินค้า'!$D81)&gt;0,INT(IF(N('สินค้า'!$E81)&gt;0,MOD(ABS($D83),'สินค้า'!$E81),ABS($D83))/'สินค้า'!$D81),0))</f>
        <v/>
      </c>
      <c r="G83" s="9">
        <f>IF($A83="","",ABS($D83)-$E83*N('สินค้า'!$E81)-$F83*N('สินค้า'!$D81))</f>
        <v/>
      </c>
      <c r="H83" s="10">
        <f>IF($A83="","",-SUMIFS(MoveBase,MoveCode,$A83,MoveType,"ขาย",MoveDate,"&gt;"&amp;(AsOfDate-30),MoveDate,"&lt;="&amp;AsOfDate)/30)</f>
        <v/>
      </c>
      <c r="I83" s="9">
        <f>IF($A83="","",IF('สินค้า'!$H81&lt;&gt;"",'สินค้า'!$H81,ROUNDUP($H83*N('สินค้า'!$F81)+N('สินค้า'!$G81),0)))</f>
        <v/>
      </c>
      <c r="J83" s="6">
        <f>IF($A83="","",IF($D83&lt;0,"ยอดติดลบ ตรวจสอบ",IF($D83&lt;=$I83,"ต้องสั่ง","")))</f>
        <v/>
      </c>
      <c r="K83" s="9">
        <f>IF(OR($A83="",N($H83)=0),"",INT(MAX($D83,0)/$H83))</f>
        <v/>
      </c>
    </row>
    <row r="84">
      <c r="A84" s="6">
        <f>IF('สินค้า'!$A82="","",'สินค้า'!$A82)</f>
        <v/>
      </c>
      <c r="B84" s="6">
        <f>IF($A84="","",'สินค้า'!$B82)</f>
        <v/>
      </c>
      <c r="C84" s="7">
        <f>IF($A84="","",IF($D84&lt;0,"ติดลบ ","")&amp;IF($D84=0,"0 "&amp;'สินค้า'!$C82,TRIM(IF($E84&gt;0,$E84&amp;" ลัง ","")&amp;IF($F84&gt;0,$F84&amp;" แพ็ก ","")&amp;IF($G84&gt;0,$G84&amp;" "&amp;'สินค้า'!$C82,""))))</f>
        <v/>
      </c>
      <c r="D84" s="8">
        <f>IF($A84="","",SUMIFS(MoveBase,MoveCode,$A84,MoveDate,"&lt;="&amp;AsOfDate))</f>
        <v/>
      </c>
      <c r="E84" s="9">
        <f>IF($A84="","",IF(N('สินค้า'!$E82)&gt;0,INT(ABS($D84)/'สินค้า'!$E82),0))</f>
        <v/>
      </c>
      <c r="F84" s="9">
        <f>IF($A84="","",IF(N('สินค้า'!$D82)&gt;0,INT(IF(N('สินค้า'!$E82)&gt;0,MOD(ABS($D84),'สินค้า'!$E82),ABS($D84))/'สินค้า'!$D82),0))</f>
        <v/>
      </c>
      <c r="G84" s="9">
        <f>IF($A84="","",ABS($D84)-$E84*N('สินค้า'!$E82)-$F84*N('สินค้า'!$D82))</f>
        <v/>
      </c>
      <c r="H84" s="10">
        <f>IF($A84="","",-SUMIFS(MoveBase,MoveCode,$A84,MoveType,"ขาย",MoveDate,"&gt;"&amp;(AsOfDate-30),MoveDate,"&lt;="&amp;AsOfDate)/30)</f>
        <v/>
      </c>
      <c r="I84" s="9">
        <f>IF($A84="","",IF('สินค้า'!$H82&lt;&gt;"",'สินค้า'!$H82,ROUNDUP($H84*N('สินค้า'!$F82)+N('สินค้า'!$G82),0)))</f>
        <v/>
      </c>
      <c r="J84" s="6">
        <f>IF($A84="","",IF($D84&lt;0,"ยอดติดลบ ตรวจสอบ",IF($D84&lt;=$I84,"ต้องสั่ง","")))</f>
        <v/>
      </c>
      <c r="K84" s="9">
        <f>IF(OR($A84="",N($H84)=0),"",INT(MAX($D84,0)/$H84))</f>
        <v/>
      </c>
    </row>
    <row r="85">
      <c r="A85" s="6">
        <f>IF('สินค้า'!$A83="","",'สินค้า'!$A83)</f>
        <v/>
      </c>
      <c r="B85" s="6">
        <f>IF($A85="","",'สินค้า'!$B83)</f>
        <v/>
      </c>
      <c r="C85" s="7">
        <f>IF($A85="","",IF($D85&lt;0,"ติดลบ ","")&amp;IF($D85=0,"0 "&amp;'สินค้า'!$C83,TRIM(IF($E85&gt;0,$E85&amp;" ลัง ","")&amp;IF($F85&gt;0,$F85&amp;" แพ็ก ","")&amp;IF($G85&gt;0,$G85&amp;" "&amp;'สินค้า'!$C83,""))))</f>
        <v/>
      </c>
      <c r="D85" s="8">
        <f>IF($A85="","",SUMIFS(MoveBase,MoveCode,$A85,MoveDate,"&lt;="&amp;AsOfDate))</f>
        <v/>
      </c>
      <c r="E85" s="9">
        <f>IF($A85="","",IF(N('สินค้า'!$E83)&gt;0,INT(ABS($D85)/'สินค้า'!$E83),0))</f>
        <v/>
      </c>
      <c r="F85" s="9">
        <f>IF($A85="","",IF(N('สินค้า'!$D83)&gt;0,INT(IF(N('สินค้า'!$E83)&gt;0,MOD(ABS($D85),'สินค้า'!$E83),ABS($D85))/'สินค้า'!$D83),0))</f>
        <v/>
      </c>
      <c r="G85" s="9">
        <f>IF($A85="","",ABS($D85)-$E85*N('สินค้า'!$E83)-$F85*N('สินค้า'!$D83))</f>
        <v/>
      </c>
      <c r="H85" s="10">
        <f>IF($A85="","",-SUMIFS(MoveBase,MoveCode,$A85,MoveType,"ขาย",MoveDate,"&gt;"&amp;(AsOfDate-30),MoveDate,"&lt;="&amp;AsOfDate)/30)</f>
        <v/>
      </c>
      <c r="I85" s="9">
        <f>IF($A85="","",IF('สินค้า'!$H83&lt;&gt;"",'สินค้า'!$H83,ROUNDUP($H85*N('สินค้า'!$F83)+N('สินค้า'!$G83),0)))</f>
        <v/>
      </c>
      <c r="J85" s="6">
        <f>IF($A85="","",IF($D85&lt;0,"ยอดติดลบ ตรวจสอบ",IF($D85&lt;=$I85,"ต้องสั่ง","")))</f>
        <v/>
      </c>
      <c r="K85" s="9">
        <f>IF(OR($A85="",N($H85)=0),"",INT(MAX($D85,0)/$H85))</f>
        <v/>
      </c>
    </row>
    <row r="86">
      <c r="A86" s="6">
        <f>IF('สินค้า'!$A84="","",'สินค้า'!$A84)</f>
        <v/>
      </c>
      <c r="B86" s="6">
        <f>IF($A86="","",'สินค้า'!$B84)</f>
        <v/>
      </c>
      <c r="C86" s="7">
        <f>IF($A86="","",IF($D86&lt;0,"ติดลบ ","")&amp;IF($D86=0,"0 "&amp;'สินค้า'!$C84,TRIM(IF($E86&gt;0,$E86&amp;" ลัง ","")&amp;IF($F86&gt;0,$F86&amp;" แพ็ก ","")&amp;IF($G86&gt;0,$G86&amp;" "&amp;'สินค้า'!$C84,""))))</f>
        <v/>
      </c>
      <c r="D86" s="8">
        <f>IF($A86="","",SUMIFS(MoveBase,MoveCode,$A86,MoveDate,"&lt;="&amp;AsOfDate))</f>
        <v/>
      </c>
      <c r="E86" s="9">
        <f>IF($A86="","",IF(N('สินค้า'!$E84)&gt;0,INT(ABS($D86)/'สินค้า'!$E84),0))</f>
        <v/>
      </c>
      <c r="F86" s="9">
        <f>IF($A86="","",IF(N('สินค้า'!$D84)&gt;0,INT(IF(N('สินค้า'!$E84)&gt;0,MOD(ABS($D86),'สินค้า'!$E84),ABS($D86))/'สินค้า'!$D84),0))</f>
        <v/>
      </c>
      <c r="G86" s="9">
        <f>IF($A86="","",ABS($D86)-$E86*N('สินค้า'!$E84)-$F86*N('สินค้า'!$D84))</f>
        <v/>
      </c>
      <c r="H86" s="10">
        <f>IF($A86="","",-SUMIFS(MoveBase,MoveCode,$A86,MoveType,"ขาย",MoveDate,"&gt;"&amp;(AsOfDate-30),MoveDate,"&lt;="&amp;AsOfDate)/30)</f>
        <v/>
      </c>
      <c r="I86" s="9">
        <f>IF($A86="","",IF('สินค้า'!$H84&lt;&gt;"",'สินค้า'!$H84,ROUNDUP($H86*N('สินค้า'!$F84)+N('สินค้า'!$G84),0)))</f>
        <v/>
      </c>
      <c r="J86" s="6">
        <f>IF($A86="","",IF($D86&lt;0,"ยอดติดลบ ตรวจสอบ",IF($D86&lt;=$I86,"ต้องสั่ง","")))</f>
        <v/>
      </c>
      <c r="K86" s="9">
        <f>IF(OR($A86="",N($H86)=0),"",INT(MAX($D86,0)/$H86))</f>
        <v/>
      </c>
    </row>
    <row r="87">
      <c r="A87" s="6">
        <f>IF('สินค้า'!$A85="","",'สินค้า'!$A85)</f>
        <v/>
      </c>
      <c r="B87" s="6">
        <f>IF($A87="","",'สินค้า'!$B85)</f>
        <v/>
      </c>
      <c r="C87" s="7">
        <f>IF($A87="","",IF($D87&lt;0,"ติดลบ ","")&amp;IF($D87=0,"0 "&amp;'สินค้า'!$C85,TRIM(IF($E87&gt;0,$E87&amp;" ลัง ","")&amp;IF($F87&gt;0,$F87&amp;" แพ็ก ","")&amp;IF($G87&gt;0,$G87&amp;" "&amp;'สินค้า'!$C85,""))))</f>
        <v/>
      </c>
      <c r="D87" s="8">
        <f>IF($A87="","",SUMIFS(MoveBase,MoveCode,$A87,MoveDate,"&lt;="&amp;AsOfDate))</f>
        <v/>
      </c>
      <c r="E87" s="9">
        <f>IF($A87="","",IF(N('สินค้า'!$E85)&gt;0,INT(ABS($D87)/'สินค้า'!$E85),0))</f>
        <v/>
      </c>
      <c r="F87" s="9">
        <f>IF($A87="","",IF(N('สินค้า'!$D85)&gt;0,INT(IF(N('สินค้า'!$E85)&gt;0,MOD(ABS($D87),'สินค้า'!$E85),ABS($D87))/'สินค้า'!$D85),0))</f>
        <v/>
      </c>
      <c r="G87" s="9">
        <f>IF($A87="","",ABS($D87)-$E87*N('สินค้า'!$E85)-$F87*N('สินค้า'!$D85))</f>
        <v/>
      </c>
      <c r="H87" s="10">
        <f>IF($A87="","",-SUMIFS(MoveBase,MoveCode,$A87,MoveType,"ขาย",MoveDate,"&gt;"&amp;(AsOfDate-30),MoveDate,"&lt;="&amp;AsOfDate)/30)</f>
        <v/>
      </c>
      <c r="I87" s="9">
        <f>IF($A87="","",IF('สินค้า'!$H85&lt;&gt;"",'สินค้า'!$H85,ROUNDUP($H87*N('สินค้า'!$F85)+N('สินค้า'!$G85),0)))</f>
        <v/>
      </c>
      <c r="J87" s="6">
        <f>IF($A87="","",IF($D87&lt;0,"ยอดติดลบ ตรวจสอบ",IF($D87&lt;=$I87,"ต้องสั่ง","")))</f>
        <v/>
      </c>
      <c r="K87" s="9">
        <f>IF(OR($A87="",N($H87)=0),"",INT(MAX($D87,0)/$H87))</f>
        <v/>
      </c>
    </row>
    <row r="88">
      <c r="A88" s="6">
        <f>IF('สินค้า'!$A86="","",'สินค้า'!$A86)</f>
        <v/>
      </c>
      <c r="B88" s="6">
        <f>IF($A88="","",'สินค้า'!$B86)</f>
        <v/>
      </c>
      <c r="C88" s="7">
        <f>IF($A88="","",IF($D88&lt;0,"ติดลบ ","")&amp;IF($D88=0,"0 "&amp;'สินค้า'!$C86,TRIM(IF($E88&gt;0,$E88&amp;" ลัง ","")&amp;IF($F88&gt;0,$F88&amp;" แพ็ก ","")&amp;IF($G88&gt;0,$G88&amp;" "&amp;'สินค้า'!$C86,""))))</f>
        <v/>
      </c>
      <c r="D88" s="8">
        <f>IF($A88="","",SUMIFS(MoveBase,MoveCode,$A88,MoveDate,"&lt;="&amp;AsOfDate))</f>
        <v/>
      </c>
      <c r="E88" s="9">
        <f>IF($A88="","",IF(N('สินค้า'!$E86)&gt;0,INT(ABS($D88)/'สินค้า'!$E86),0))</f>
        <v/>
      </c>
      <c r="F88" s="9">
        <f>IF($A88="","",IF(N('สินค้า'!$D86)&gt;0,INT(IF(N('สินค้า'!$E86)&gt;0,MOD(ABS($D88),'สินค้า'!$E86),ABS($D88))/'สินค้า'!$D86),0))</f>
        <v/>
      </c>
      <c r="G88" s="9">
        <f>IF($A88="","",ABS($D88)-$E88*N('สินค้า'!$E86)-$F88*N('สินค้า'!$D86))</f>
        <v/>
      </c>
      <c r="H88" s="10">
        <f>IF($A88="","",-SUMIFS(MoveBase,MoveCode,$A88,MoveType,"ขาย",MoveDate,"&gt;"&amp;(AsOfDate-30),MoveDate,"&lt;="&amp;AsOfDate)/30)</f>
        <v/>
      </c>
      <c r="I88" s="9">
        <f>IF($A88="","",IF('สินค้า'!$H86&lt;&gt;"",'สินค้า'!$H86,ROUNDUP($H88*N('สินค้า'!$F86)+N('สินค้า'!$G86),0)))</f>
        <v/>
      </c>
      <c r="J88" s="6">
        <f>IF($A88="","",IF($D88&lt;0,"ยอดติดลบ ตรวจสอบ",IF($D88&lt;=$I88,"ต้องสั่ง","")))</f>
        <v/>
      </c>
      <c r="K88" s="9">
        <f>IF(OR($A88="",N($H88)=0),"",INT(MAX($D88,0)/$H88))</f>
        <v/>
      </c>
    </row>
    <row r="89">
      <c r="A89" s="6">
        <f>IF('สินค้า'!$A87="","",'สินค้า'!$A87)</f>
        <v/>
      </c>
      <c r="B89" s="6">
        <f>IF($A89="","",'สินค้า'!$B87)</f>
        <v/>
      </c>
      <c r="C89" s="7">
        <f>IF($A89="","",IF($D89&lt;0,"ติดลบ ","")&amp;IF($D89=0,"0 "&amp;'สินค้า'!$C87,TRIM(IF($E89&gt;0,$E89&amp;" ลัง ","")&amp;IF($F89&gt;0,$F89&amp;" แพ็ก ","")&amp;IF($G89&gt;0,$G89&amp;" "&amp;'สินค้า'!$C87,""))))</f>
        <v/>
      </c>
      <c r="D89" s="8">
        <f>IF($A89="","",SUMIFS(MoveBase,MoveCode,$A89,MoveDate,"&lt;="&amp;AsOfDate))</f>
        <v/>
      </c>
      <c r="E89" s="9">
        <f>IF($A89="","",IF(N('สินค้า'!$E87)&gt;0,INT(ABS($D89)/'สินค้า'!$E87),0))</f>
        <v/>
      </c>
      <c r="F89" s="9">
        <f>IF($A89="","",IF(N('สินค้า'!$D87)&gt;0,INT(IF(N('สินค้า'!$E87)&gt;0,MOD(ABS($D89),'สินค้า'!$E87),ABS($D89))/'สินค้า'!$D87),0))</f>
        <v/>
      </c>
      <c r="G89" s="9">
        <f>IF($A89="","",ABS($D89)-$E89*N('สินค้า'!$E87)-$F89*N('สินค้า'!$D87))</f>
        <v/>
      </c>
      <c r="H89" s="10">
        <f>IF($A89="","",-SUMIFS(MoveBase,MoveCode,$A89,MoveType,"ขาย",MoveDate,"&gt;"&amp;(AsOfDate-30),MoveDate,"&lt;="&amp;AsOfDate)/30)</f>
        <v/>
      </c>
      <c r="I89" s="9">
        <f>IF($A89="","",IF('สินค้า'!$H87&lt;&gt;"",'สินค้า'!$H87,ROUNDUP($H89*N('สินค้า'!$F87)+N('สินค้า'!$G87),0)))</f>
        <v/>
      </c>
      <c r="J89" s="6">
        <f>IF($A89="","",IF($D89&lt;0,"ยอดติดลบ ตรวจสอบ",IF($D89&lt;=$I89,"ต้องสั่ง","")))</f>
        <v/>
      </c>
      <c r="K89" s="9">
        <f>IF(OR($A89="",N($H89)=0),"",INT(MAX($D89,0)/$H89))</f>
        <v/>
      </c>
    </row>
    <row r="90">
      <c r="A90" s="6">
        <f>IF('สินค้า'!$A88="","",'สินค้า'!$A88)</f>
        <v/>
      </c>
      <c r="B90" s="6">
        <f>IF($A90="","",'สินค้า'!$B88)</f>
        <v/>
      </c>
      <c r="C90" s="7">
        <f>IF($A90="","",IF($D90&lt;0,"ติดลบ ","")&amp;IF($D90=0,"0 "&amp;'สินค้า'!$C88,TRIM(IF($E90&gt;0,$E90&amp;" ลัง ","")&amp;IF($F90&gt;0,$F90&amp;" แพ็ก ","")&amp;IF($G90&gt;0,$G90&amp;" "&amp;'สินค้า'!$C88,""))))</f>
        <v/>
      </c>
      <c r="D90" s="8">
        <f>IF($A90="","",SUMIFS(MoveBase,MoveCode,$A90,MoveDate,"&lt;="&amp;AsOfDate))</f>
        <v/>
      </c>
      <c r="E90" s="9">
        <f>IF($A90="","",IF(N('สินค้า'!$E88)&gt;0,INT(ABS($D90)/'สินค้า'!$E88),0))</f>
        <v/>
      </c>
      <c r="F90" s="9">
        <f>IF($A90="","",IF(N('สินค้า'!$D88)&gt;0,INT(IF(N('สินค้า'!$E88)&gt;0,MOD(ABS($D90),'สินค้า'!$E88),ABS($D90))/'สินค้า'!$D88),0))</f>
        <v/>
      </c>
      <c r="G90" s="9">
        <f>IF($A90="","",ABS($D90)-$E90*N('สินค้า'!$E88)-$F90*N('สินค้า'!$D88))</f>
        <v/>
      </c>
      <c r="H90" s="10">
        <f>IF($A90="","",-SUMIFS(MoveBase,MoveCode,$A90,MoveType,"ขาย",MoveDate,"&gt;"&amp;(AsOfDate-30),MoveDate,"&lt;="&amp;AsOfDate)/30)</f>
        <v/>
      </c>
      <c r="I90" s="9">
        <f>IF($A90="","",IF('สินค้า'!$H88&lt;&gt;"",'สินค้า'!$H88,ROUNDUP($H90*N('สินค้า'!$F88)+N('สินค้า'!$G88),0)))</f>
        <v/>
      </c>
      <c r="J90" s="6">
        <f>IF($A90="","",IF($D90&lt;0,"ยอดติดลบ ตรวจสอบ",IF($D90&lt;=$I90,"ต้องสั่ง","")))</f>
        <v/>
      </c>
      <c r="K90" s="9">
        <f>IF(OR($A90="",N($H90)=0),"",INT(MAX($D90,0)/$H90))</f>
        <v/>
      </c>
    </row>
    <row r="91">
      <c r="A91" s="6">
        <f>IF('สินค้า'!$A89="","",'สินค้า'!$A89)</f>
        <v/>
      </c>
      <c r="B91" s="6">
        <f>IF($A91="","",'สินค้า'!$B89)</f>
        <v/>
      </c>
      <c r="C91" s="7">
        <f>IF($A91="","",IF($D91&lt;0,"ติดลบ ","")&amp;IF($D91=0,"0 "&amp;'สินค้า'!$C89,TRIM(IF($E91&gt;0,$E91&amp;" ลัง ","")&amp;IF($F91&gt;0,$F91&amp;" แพ็ก ","")&amp;IF($G91&gt;0,$G91&amp;" "&amp;'สินค้า'!$C89,""))))</f>
        <v/>
      </c>
      <c r="D91" s="8">
        <f>IF($A91="","",SUMIFS(MoveBase,MoveCode,$A91,MoveDate,"&lt;="&amp;AsOfDate))</f>
        <v/>
      </c>
      <c r="E91" s="9">
        <f>IF($A91="","",IF(N('สินค้า'!$E89)&gt;0,INT(ABS($D91)/'สินค้า'!$E89),0))</f>
        <v/>
      </c>
      <c r="F91" s="9">
        <f>IF($A91="","",IF(N('สินค้า'!$D89)&gt;0,INT(IF(N('สินค้า'!$E89)&gt;0,MOD(ABS($D91),'สินค้า'!$E89),ABS($D91))/'สินค้า'!$D89),0))</f>
        <v/>
      </c>
      <c r="G91" s="9">
        <f>IF($A91="","",ABS($D91)-$E91*N('สินค้า'!$E89)-$F91*N('สินค้า'!$D89))</f>
        <v/>
      </c>
      <c r="H91" s="10">
        <f>IF($A91="","",-SUMIFS(MoveBase,MoveCode,$A91,MoveType,"ขาย",MoveDate,"&gt;"&amp;(AsOfDate-30),MoveDate,"&lt;="&amp;AsOfDate)/30)</f>
        <v/>
      </c>
      <c r="I91" s="9">
        <f>IF($A91="","",IF('สินค้า'!$H89&lt;&gt;"",'สินค้า'!$H89,ROUNDUP($H91*N('สินค้า'!$F89)+N('สินค้า'!$G89),0)))</f>
        <v/>
      </c>
      <c r="J91" s="6">
        <f>IF($A91="","",IF($D91&lt;0,"ยอดติดลบ ตรวจสอบ",IF($D91&lt;=$I91,"ต้องสั่ง","")))</f>
        <v/>
      </c>
      <c r="K91" s="9">
        <f>IF(OR($A91="",N($H91)=0),"",INT(MAX($D91,0)/$H91))</f>
        <v/>
      </c>
    </row>
    <row r="92">
      <c r="A92" s="6">
        <f>IF('สินค้า'!$A90="","",'สินค้า'!$A90)</f>
        <v/>
      </c>
      <c r="B92" s="6">
        <f>IF($A92="","",'สินค้า'!$B90)</f>
        <v/>
      </c>
      <c r="C92" s="7">
        <f>IF($A92="","",IF($D92&lt;0,"ติดลบ ","")&amp;IF($D92=0,"0 "&amp;'สินค้า'!$C90,TRIM(IF($E92&gt;0,$E92&amp;" ลัง ","")&amp;IF($F92&gt;0,$F92&amp;" แพ็ก ","")&amp;IF($G92&gt;0,$G92&amp;" "&amp;'สินค้า'!$C90,""))))</f>
        <v/>
      </c>
      <c r="D92" s="8">
        <f>IF($A92="","",SUMIFS(MoveBase,MoveCode,$A92,MoveDate,"&lt;="&amp;AsOfDate))</f>
        <v/>
      </c>
      <c r="E92" s="9">
        <f>IF($A92="","",IF(N('สินค้า'!$E90)&gt;0,INT(ABS($D92)/'สินค้า'!$E90),0))</f>
        <v/>
      </c>
      <c r="F92" s="9">
        <f>IF($A92="","",IF(N('สินค้า'!$D90)&gt;0,INT(IF(N('สินค้า'!$E90)&gt;0,MOD(ABS($D92),'สินค้า'!$E90),ABS($D92))/'สินค้า'!$D90),0))</f>
        <v/>
      </c>
      <c r="G92" s="9">
        <f>IF($A92="","",ABS($D92)-$E92*N('สินค้า'!$E90)-$F92*N('สินค้า'!$D90))</f>
        <v/>
      </c>
      <c r="H92" s="10">
        <f>IF($A92="","",-SUMIFS(MoveBase,MoveCode,$A92,MoveType,"ขาย",MoveDate,"&gt;"&amp;(AsOfDate-30),MoveDate,"&lt;="&amp;AsOfDate)/30)</f>
        <v/>
      </c>
      <c r="I92" s="9">
        <f>IF($A92="","",IF('สินค้า'!$H90&lt;&gt;"",'สินค้า'!$H90,ROUNDUP($H92*N('สินค้า'!$F90)+N('สินค้า'!$G90),0)))</f>
        <v/>
      </c>
      <c r="J92" s="6">
        <f>IF($A92="","",IF($D92&lt;0,"ยอดติดลบ ตรวจสอบ",IF($D92&lt;=$I92,"ต้องสั่ง","")))</f>
        <v/>
      </c>
      <c r="K92" s="9">
        <f>IF(OR($A92="",N($H92)=0),"",INT(MAX($D92,0)/$H92))</f>
        <v/>
      </c>
    </row>
    <row r="93">
      <c r="A93" s="6">
        <f>IF('สินค้า'!$A91="","",'สินค้า'!$A91)</f>
        <v/>
      </c>
      <c r="B93" s="6">
        <f>IF($A93="","",'สินค้า'!$B91)</f>
        <v/>
      </c>
      <c r="C93" s="7">
        <f>IF($A93="","",IF($D93&lt;0,"ติดลบ ","")&amp;IF($D93=0,"0 "&amp;'สินค้า'!$C91,TRIM(IF($E93&gt;0,$E93&amp;" ลัง ","")&amp;IF($F93&gt;0,$F93&amp;" แพ็ก ","")&amp;IF($G93&gt;0,$G93&amp;" "&amp;'สินค้า'!$C91,""))))</f>
        <v/>
      </c>
      <c r="D93" s="8">
        <f>IF($A93="","",SUMIFS(MoveBase,MoveCode,$A93,MoveDate,"&lt;="&amp;AsOfDate))</f>
        <v/>
      </c>
      <c r="E93" s="9">
        <f>IF($A93="","",IF(N('สินค้า'!$E91)&gt;0,INT(ABS($D93)/'สินค้า'!$E91),0))</f>
        <v/>
      </c>
      <c r="F93" s="9">
        <f>IF($A93="","",IF(N('สินค้า'!$D91)&gt;0,INT(IF(N('สินค้า'!$E91)&gt;0,MOD(ABS($D93),'สินค้า'!$E91),ABS($D93))/'สินค้า'!$D91),0))</f>
        <v/>
      </c>
      <c r="G93" s="9">
        <f>IF($A93="","",ABS($D93)-$E93*N('สินค้า'!$E91)-$F93*N('สินค้า'!$D91))</f>
        <v/>
      </c>
      <c r="H93" s="10">
        <f>IF($A93="","",-SUMIFS(MoveBase,MoveCode,$A93,MoveType,"ขาย",MoveDate,"&gt;"&amp;(AsOfDate-30),MoveDate,"&lt;="&amp;AsOfDate)/30)</f>
        <v/>
      </c>
      <c r="I93" s="9">
        <f>IF($A93="","",IF('สินค้า'!$H91&lt;&gt;"",'สินค้า'!$H91,ROUNDUP($H93*N('สินค้า'!$F91)+N('สินค้า'!$G91),0)))</f>
        <v/>
      </c>
      <c r="J93" s="6">
        <f>IF($A93="","",IF($D93&lt;0,"ยอดติดลบ ตรวจสอบ",IF($D93&lt;=$I93,"ต้องสั่ง","")))</f>
        <v/>
      </c>
      <c r="K93" s="9">
        <f>IF(OR($A93="",N($H93)=0),"",INT(MAX($D93,0)/$H93))</f>
        <v/>
      </c>
    </row>
    <row r="94">
      <c r="A94" s="6">
        <f>IF('สินค้า'!$A92="","",'สินค้า'!$A92)</f>
        <v/>
      </c>
      <c r="B94" s="6">
        <f>IF($A94="","",'สินค้า'!$B92)</f>
        <v/>
      </c>
      <c r="C94" s="7">
        <f>IF($A94="","",IF($D94&lt;0,"ติดลบ ","")&amp;IF($D94=0,"0 "&amp;'สินค้า'!$C92,TRIM(IF($E94&gt;0,$E94&amp;" ลัง ","")&amp;IF($F94&gt;0,$F94&amp;" แพ็ก ","")&amp;IF($G94&gt;0,$G94&amp;" "&amp;'สินค้า'!$C92,""))))</f>
        <v/>
      </c>
      <c r="D94" s="8">
        <f>IF($A94="","",SUMIFS(MoveBase,MoveCode,$A94,MoveDate,"&lt;="&amp;AsOfDate))</f>
        <v/>
      </c>
      <c r="E94" s="9">
        <f>IF($A94="","",IF(N('สินค้า'!$E92)&gt;0,INT(ABS($D94)/'สินค้า'!$E92),0))</f>
        <v/>
      </c>
      <c r="F94" s="9">
        <f>IF($A94="","",IF(N('สินค้า'!$D92)&gt;0,INT(IF(N('สินค้า'!$E92)&gt;0,MOD(ABS($D94),'สินค้า'!$E92),ABS($D94))/'สินค้า'!$D92),0))</f>
        <v/>
      </c>
      <c r="G94" s="9">
        <f>IF($A94="","",ABS($D94)-$E94*N('สินค้า'!$E92)-$F94*N('สินค้า'!$D92))</f>
        <v/>
      </c>
      <c r="H94" s="10">
        <f>IF($A94="","",-SUMIFS(MoveBase,MoveCode,$A94,MoveType,"ขาย",MoveDate,"&gt;"&amp;(AsOfDate-30),MoveDate,"&lt;="&amp;AsOfDate)/30)</f>
        <v/>
      </c>
      <c r="I94" s="9">
        <f>IF($A94="","",IF('สินค้า'!$H92&lt;&gt;"",'สินค้า'!$H92,ROUNDUP($H94*N('สินค้า'!$F92)+N('สินค้า'!$G92),0)))</f>
        <v/>
      </c>
      <c r="J94" s="6">
        <f>IF($A94="","",IF($D94&lt;0,"ยอดติดลบ ตรวจสอบ",IF($D94&lt;=$I94,"ต้องสั่ง","")))</f>
        <v/>
      </c>
      <c r="K94" s="9">
        <f>IF(OR($A94="",N($H94)=0),"",INT(MAX($D94,0)/$H94))</f>
        <v/>
      </c>
    </row>
    <row r="95">
      <c r="A95" s="6">
        <f>IF('สินค้า'!$A93="","",'สินค้า'!$A93)</f>
        <v/>
      </c>
      <c r="B95" s="6">
        <f>IF($A95="","",'สินค้า'!$B93)</f>
        <v/>
      </c>
      <c r="C95" s="7">
        <f>IF($A95="","",IF($D95&lt;0,"ติดลบ ","")&amp;IF($D95=0,"0 "&amp;'สินค้า'!$C93,TRIM(IF($E95&gt;0,$E95&amp;" ลัง ","")&amp;IF($F95&gt;0,$F95&amp;" แพ็ก ","")&amp;IF($G95&gt;0,$G95&amp;" "&amp;'สินค้า'!$C93,""))))</f>
        <v/>
      </c>
      <c r="D95" s="8">
        <f>IF($A95="","",SUMIFS(MoveBase,MoveCode,$A95,MoveDate,"&lt;="&amp;AsOfDate))</f>
        <v/>
      </c>
      <c r="E95" s="9">
        <f>IF($A95="","",IF(N('สินค้า'!$E93)&gt;0,INT(ABS($D95)/'สินค้า'!$E93),0))</f>
        <v/>
      </c>
      <c r="F95" s="9">
        <f>IF($A95="","",IF(N('สินค้า'!$D93)&gt;0,INT(IF(N('สินค้า'!$E93)&gt;0,MOD(ABS($D95),'สินค้า'!$E93),ABS($D95))/'สินค้า'!$D93),0))</f>
        <v/>
      </c>
      <c r="G95" s="9">
        <f>IF($A95="","",ABS($D95)-$E95*N('สินค้า'!$E93)-$F95*N('สินค้า'!$D93))</f>
        <v/>
      </c>
      <c r="H95" s="10">
        <f>IF($A95="","",-SUMIFS(MoveBase,MoveCode,$A95,MoveType,"ขาย",MoveDate,"&gt;"&amp;(AsOfDate-30),MoveDate,"&lt;="&amp;AsOfDate)/30)</f>
        <v/>
      </c>
      <c r="I95" s="9">
        <f>IF($A95="","",IF('สินค้า'!$H93&lt;&gt;"",'สินค้า'!$H93,ROUNDUP($H95*N('สินค้า'!$F93)+N('สินค้า'!$G93),0)))</f>
        <v/>
      </c>
      <c r="J95" s="6">
        <f>IF($A95="","",IF($D95&lt;0,"ยอดติดลบ ตรวจสอบ",IF($D95&lt;=$I95,"ต้องสั่ง","")))</f>
        <v/>
      </c>
      <c r="K95" s="9">
        <f>IF(OR($A95="",N($H95)=0),"",INT(MAX($D95,0)/$H95))</f>
        <v/>
      </c>
    </row>
    <row r="96">
      <c r="A96" s="6">
        <f>IF('สินค้า'!$A94="","",'สินค้า'!$A94)</f>
        <v/>
      </c>
      <c r="B96" s="6">
        <f>IF($A96="","",'สินค้า'!$B94)</f>
        <v/>
      </c>
      <c r="C96" s="7">
        <f>IF($A96="","",IF($D96&lt;0,"ติดลบ ","")&amp;IF($D96=0,"0 "&amp;'สินค้า'!$C94,TRIM(IF($E96&gt;0,$E96&amp;" ลัง ","")&amp;IF($F96&gt;0,$F96&amp;" แพ็ก ","")&amp;IF($G96&gt;0,$G96&amp;" "&amp;'สินค้า'!$C94,""))))</f>
        <v/>
      </c>
      <c r="D96" s="8">
        <f>IF($A96="","",SUMIFS(MoveBase,MoveCode,$A96,MoveDate,"&lt;="&amp;AsOfDate))</f>
        <v/>
      </c>
      <c r="E96" s="9">
        <f>IF($A96="","",IF(N('สินค้า'!$E94)&gt;0,INT(ABS($D96)/'สินค้า'!$E94),0))</f>
        <v/>
      </c>
      <c r="F96" s="9">
        <f>IF($A96="","",IF(N('สินค้า'!$D94)&gt;0,INT(IF(N('สินค้า'!$E94)&gt;0,MOD(ABS($D96),'สินค้า'!$E94),ABS($D96))/'สินค้า'!$D94),0))</f>
        <v/>
      </c>
      <c r="G96" s="9">
        <f>IF($A96="","",ABS($D96)-$E96*N('สินค้า'!$E94)-$F96*N('สินค้า'!$D94))</f>
        <v/>
      </c>
      <c r="H96" s="10">
        <f>IF($A96="","",-SUMIFS(MoveBase,MoveCode,$A96,MoveType,"ขาย",MoveDate,"&gt;"&amp;(AsOfDate-30),MoveDate,"&lt;="&amp;AsOfDate)/30)</f>
        <v/>
      </c>
      <c r="I96" s="9">
        <f>IF($A96="","",IF('สินค้า'!$H94&lt;&gt;"",'สินค้า'!$H94,ROUNDUP($H96*N('สินค้า'!$F94)+N('สินค้า'!$G94),0)))</f>
        <v/>
      </c>
      <c r="J96" s="6">
        <f>IF($A96="","",IF($D96&lt;0,"ยอดติดลบ ตรวจสอบ",IF($D96&lt;=$I96,"ต้องสั่ง","")))</f>
        <v/>
      </c>
      <c r="K96" s="9">
        <f>IF(OR($A96="",N($H96)=0),"",INT(MAX($D96,0)/$H96))</f>
        <v/>
      </c>
    </row>
    <row r="97">
      <c r="A97" s="6">
        <f>IF('สินค้า'!$A95="","",'สินค้า'!$A95)</f>
        <v/>
      </c>
      <c r="B97" s="6">
        <f>IF($A97="","",'สินค้า'!$B95)</f>
        <v/>
      </c>
      <c r="C97" s="7">
        <f>IF($A97="","",IF($D97&lt;0,"ติดลบ ","")&amp;IF($D97=0,"0 "&amp;'สินค้า'!$C95,TRIM(IF($E97&gt;0,$E97&amp;" ลัง ","")&amp;IF($F97&gt;0,$F97&amp;" แพ็ก ","")&amp;IF($G97&gt;0,$G97&amp;" "&amp;'สินค้า'!$C95,""))))</f>
        <v/>
      </c>
      <c r="D97" s="8">
        <f>IF($A97="","",SUMIFS(MoveBase,MoveCode,$A97,MoveDate,"&lt;="&amp;AsOfDate))</f>
        <v/>
      </c>
      <c r="E97" s="9">
        <f>IF($A97="","",IF(N('สินค้า'!$E95)&gt;0,INT(ABS($D97)/'สินค้า'!$E95),0))</f>
        <v/>
      </c>
      <c r="F97" s="9">
        <f>IF($A97="","",IF(N('สินค้า'!$D95)&gt;0,INT(IF(N('สินค้า'!$E95)&gt;0,MOD(ABS($D97),'สินค้า'!$E95),ABS($D97))/'สินค้า'!$D95),0))</f>
        <v/>
      </c>
      <c r="G97" s="9">
        <f>IF($A97="","",ABS($D97)-$E97*N('สินค้า'!$E95)-$F97*N('สินค้า'!$D95))</f>
        <v/>
      </c>
      <c r="H97" s="10">
        <f>IF($A97="","",-SUMIFS(MoveBase,MoveCode,$A97,MoveType,"ขาย",MoveDate,"&gt;"&amp;(AsOfDate-30),MoveDate,"&lt;="&amp;AsOfDate)/30)</f>
        <v/>
      </c>
      <c r="I97" s="9">
        <f>IF($A97="","",IF('สินค้า'!$H95&lt;&gt;"",'สินค้า'!$H95,ROUNDUP($H97*N('สินค้า'!$F95)+N('สินค้า'!$G95),0)))</f>
        <v/>
      </c>
      <c r="J97" s="6">
        <f>IF($A97="","",IF($D97&lt;0,"ยอดติดลบ ตรวจสอบ",IF($D97&lt;=$I97,"ต้องสั่ง","")))</f>
        <v/>
      </c>
      <c r="K97" s="9">
        <f>IF(OR($A97="",N($H97)=0),"",INT(MAX($D97,0)/$H97))</f>
        <v/>
      </c>
    </row>
    <row r="98">
      <c r="A98" s="6">
        <f>IF('สินค้า'!$A96="","",'สินค้า'!$A96)</f>
        <v/>
      </c>
      <c r="B98" s="6">
        <f>IF($A98="","",'สินค้า'!$B96)</f>
        <v/>
      </c>
      <c r="C98" s="7">
        <f>IF($A98="","",IF($D98&lt;0,"ติดลบ ","")&amp;IF($D98=0,"0 "&amp;'สินค้า'!$C96,TRIM(IF($E98&gt;0,$E98&amp;" ลัง ","")&amp;IF($F98&gt;0,$F98&amp;" แพ็ก ","")&amp;IF($G98&gt;0,$G98&amp;" "&amp;'สินค้า'!$C96,""))))</f>
        <v/>
      </c>
      <c r="D98" s="8">
        <f>IF($A98="","",SUMIFS(MoveBase,MoveCode,$A98,MoveDate,"&lt;="&amp;AsOfDate))</f>
        <v/>
      </c>
      <c r="E98" s="9">
        <f>IF($A98="","",IF(N('สินค้า'!$E96)&gt;0,INT(ABS($D98)/'สินค้า'!$E96),0))</f>
        <v/>
      </c>
      <c r="F98" s="9">
        <f>IF($A98="","",IF(N('สินค้า'!$D96)&gt;0,INT(IF(N('สินค้า'!$E96)&gt;0,MOD(ABS($D98),'สินค้า'!$E96),ABS($D98))/'สินค้า'!$D96),0))</f>
        <v/>
      </c>
      <c r="G98" s="9">
        <f>IF($A98="","",ABS($D98)-$E98*N('สินค้า'!$E96)-$F98*N('สินค้า'!$D96))</f>
        <v/>
      </c>
      <c r="H98" s="10">
        <f>IF($A98="","",-SUMIFS(MoveBase,MoveCode,$A98,MoveType,"ขาย",MoveDate,"&gt;"&amp;(AsOfDate-30),MoveDate,"&lt;="&amp;AsOfDate)/30)</f>
        <v/>
      </c>
      <c r="I98" s="9">
        <f>IF($A98="","",IF('สินค้า'!$H96&lt;&gt;"",'สินค้า'!$H96,ROUNDUP($H98*N('สินค้า'!$F96)+N('สินค้า'!$G96),0)))</f>
        <v/>
      </c>
      <c r="J98" s="6">
        <f>IF($A98="","",IF($D98&lt;0,"ยอดติดลบ ตรวจสอบ",IF($D98&lt;=$I98,"ต้องสั่ง","")))</f>
        <v/>
      </c>
      <c r="K98" s="9">
        <f>IF(OR($A98="",N($H98)=0),"",INT(MAX($D98,0)/$H98))</f>
        <v/>
      </c>
    </row>
    <row r="99">
      <c r="A99" s="6">
        <f>IF('สินค้า'!$A97="","",'สินค้า'!$A97)</f>
        <v/>
      </c>
      <c r="B99" s="6">
        <f>IF($A99="","",'สินค้า'!$B97)</f>
        <v/>
      </c>
      <c r="C99" s="7">
        <f>IF($A99="","",IF($D99&lt;0,"ติดลบ ","")&amp;IF($D99=0,"0 "&amp;'สินค้า'!$C97,TRIM(IF($E99&gt;0,$E99&amp;" ลัง ","")&amp;IF($F99&gt;0,$F99&amp;" แพ็ก ","")&amp;IF($G99&gt;0,$G99&amp;" "&amp;'สินค้า'!$C97,""))))</f>
        <v/>
      </c>
      <c r="D99" s="8">
        <f>IF($A99="","",SUMIFS(MoveBase,MoveCode,$A99,MoveDate,"&lt;="&amp;AsOfDate))</f>
        <v/>
      </c>
      <c r="E99" s="9">
        <f>IF($A99="","",IF(N('สินค้า'!$E97)&gt;0,INT(ABS($D99)/'สินค้า'!$E97),0))</f>
        <v/>
      </c>
      <c r="F99" s="9">
        <f>IF($A99="","",IF(N('สินค้า'!$D97)&gt;0,INT(IF(N('สินค้า'!$E97)&gt;0,MOD(ABS($D99),'สินค้า'!$E97),ABS($D99))/'สินค้า'!$D97),0))</f>
        <v/>
      </c>
      <c r="G99" s="9">
        <f>IF($A99="","",ABS($D99)-$E99*N('สินค้า'!$E97)-$F99*N('สินค้า'!$D97))</f>
        <v/>
      </c>
      <c r="H99" s="10">
        <f>IF($A99="","",-SUMIFS(MoveBase,MoveCode,$A99,MoveType,"ขาย",MoveDate,"&gt;"&amp;(AsOfDate-30),MoveDate,"&lt;="&amp;AsOfDate)/30)</f>
        <v/>
      </c>
      <c r="I99" s="9">
        <f>IF($A99="","",IF('สินค้า'!$H97&lt;&gt;"",'สินค้า'!$H97,ROUNDUP($H99*N('สินค้า'!$F97)+N('สินค้า'!$G97),0)))</f>
        <v/>
      </c>
      <c r="J99" s="6">
        <f>IF($A99="","",IF($D99&lt;0,"ยอดติดลบ ตรวจสอบ",IF($D99&lt;=$I99,"ต้องสั่ง","")))</f>
        <v/>
      </c>
      <c r="K99" s="9">
        <f>IF(OR($A99="",N($H99)=0),"",INT(MAX($D99,0)/$H99))</f>
        <v/>
      </c>
    </row>
    <row r="100">
      <c r="A100" s="6">
        <f>IF('สินค้า'!$A98="","",'สินค้า'!$A98)</f>
        <v/>
      </c>
      <c r="B100" s="6">
        <f>IF($A100="","",'สินค้า'!$B98)</f>
        <v/>
      </c>
      <c r="C100" s="7">
        <f>IF($A100="","",IF($D100&lt;0,"ติดลบ ","")&amp;IF($D100=0,"0 "&amp;'สินค้า'!$C98,TRIM(IF($E100&gt;0,$E100&amp;" ลัง ","")&amp;IF($F100&gt;0,$F100&amp;" แพ็ก ","")&amp;IF($G100&gt;0,$G100&amp;" "&amp;'สินค้า'!$C98,""))))</f>
        <v/>
      </c>
      <c r="D100" s="8">
        <f>IF($A100="","",SUMIFS(MoveBase,MoveCode,$A100,MoveDate,"&lt;="&amp;AsOfDate))</f>
        <v/>
      </c>
      <c r="E100" s="9">
        <f>IF($A100="","",IF(N('สินค้า'!$E98)&gt;0,INT(ABS($D100)/'สินค้า'!$E98),0))</f>
        <v/>
      </c>
      <c r="F100" s="9">
        <f>IF($A100="","",IF(N('สินค้า'!$D98)&gt;0,INT(IF(N('สินค้า'!$E98)&gt;0,MOD(ABS($D100),'สินค้า'!$E98),ABS($D100))/'สินค้า'!$D98),0))</f>
        <v/>
      </c>
      <c r="G100" s="9">
        <f>IF($A100="","",ABS($D100)-$E100*N('สินค้า'!$E98)-$F100*N('สินค้า'!$D98))</f>
        <v/>
      </c>
      <c r="H100" s="10">
        <f>IF($A100="","",-SUMIFS(MoveBase,MoveCode,$A100,MoveType,"ขาย",MoveDate,"&gt;"&amp;(AsOfDate-30),MoveDate,"&lt;="&amp;AsOfDate)/30)</f>
        <v/>
      </c>
      <c r="I100" s="9">
        <f>IF($A100="","",IF('สินค้า'!$H98&lt;&gt;"",'สินค้า'!$H98,ROUNDUP($H100*N('สินค้า'!$F98)+N('สินค้า'!$G98),0)))</f>
        <v/>
      </c>
      <c r="J100" s="6">
        <f>IF($A100="","",IF($D100&lt;0,"ยอดติดลบ ตรวจสอบ",IF($D100&lt;=$I100,"ต้องสั่ง","")))</f>
        <v/>
      </c>
      <c r="K100" s="9">
        <f>IF(OR($A100="",N($H100)=0),"",INT(MAX($D100,0)/$H100))</f>
        <v/>
      </c>
    </row>
    <row r="101">
      <c r="A101" s="6">
        <f>IF('สินค้า'!$A99="","",'สินค้า'!$A99)</f>
        <v/>
      </c>
      <c r="B101" s="6">
        <f>IF($A101="","",'สินค้า'!$B99)</f>
        <v/>
      </c>
      <c r="C101" s="7">
        <f>IF($A101="","",IF($D101&lt;0,"ติดลบ ","")&amp;IF($D101=0,"0 "&amp;'สินค้า'!$C99,TRIM(IF($E101&gt;0,$E101&amp;" ลัง ","")&amp;IF($F101&gt;0,$F101&amp;" แพ็ก ","")&amp;IF($G101&gt;0,$G101&amp;" "&amp;'สินค้า'!$C99,""))))</f>
        <v/>
      </c>
      <c r="D101" s="8">
        <f>IF($A101="","",SUMIFS(MoveBase,MoveCode,$A101,MoveDate,"&lt;="&amp;AsOfDate))</f>
        <v/>
      </c>
      <c r="E101" s="9">
        <f>IF($A101="","",IF(N('สินค้า'!$E99)&gt;0,INT(ABS($D101)/'สินค้า'!$E99),0))</f>
        <v/>
      </c>
      <c r="F101" s="9">
        <f>IF($A101="","",IF(N('สินค้า'!$D99)&gt;0,INT(IF(N('สินค้า'!$E99)&gt;0,MOD(ABS($D101),'สินค้า'!$E99),ABS($D101))/'สินค้า'!$D99),0))</f>
        <v/>
      </c>
      <c r="G101" s="9">
        <f>IF($A101="","",ABS($D101)-$E101*N('สินค้า'!$E99)-$F101*N('สินค้า'!$D99))</f>
        <v/>
      </c>
      <c r="H101" s="10">
        <f>IF($A101="","",-SUMIFS(MoveBase,MoveCode,$A101,MoveType,"ขาย",MoveDate,"&gt;"&amp;(AsOfDate-30),MoveDate,"&lt;="&amp;AsOfDate)/30)</f>
        <v/>
      </c>
      <c r="I101" s="9">
        <f>IF($A101="","",IF('สินค้า'!$H99&lt;&gt;"",'สินค้า'!$H99,ROUNDUP($H101*N('สินค้า'!$F99)+N('สินค้า'!$G99),0)))</f>
        <v/>
      </c>
      <c r="J101" s="6">
        <f>IF($A101="","",IF($D101&lt;0,"ยอดติดลบ ตรวจสอบ",IF($D101&lt;=$I101,"ต้องสั่ง","")))</f>
        <v/>
      </c>
      <c r="K101" s="9">
        <f>IF(OR($A101="",N($H101)=0),"",INT(MAX($D101,0)/$H101))</f>
        <v/>
      </c>
    </row>
    <row r="102">
      <c r="A102" s="6">
        <f>IF('สินค้า'!$A100="","",'สินค้า'!$A100)</f>
        <v/>
      </c>
      <c r="B102" s="6">
        <f>IF($A102="","",'สินค้า'!$B100)</f>
        <v/>
      </c>
      <c r="C102" s="7">
        <f>IF($A102="","",IF($D102&lt;0,"ติดลบ ","")&amp;IF($D102=0,"0 "&amp;'สินค้า'!$C100,TRIM(IF($E102&gt;0,$E102&amp;" ลัง ","")&amp;IF($F102&gt;0,$F102&amp;" แพ็ก ","")&amp;IF($G102&gt;0,$G102&amp;" "&amp;'สินค้า'!$C100,""))))</f>
        <v/>
      </c>
      <c r="D102" s="8">
        <f>IF($A102="","",SUMIFS(MoveBase,MoveCode,$A102,MoveDate,"&lt;="&amp;AsOfDate))</f>
        <v/>
      </c>
      <c r="E102" s="9">
        <f>IF($A102="","",IF(N('สินค้า'!$E100)&gt;0,INT(ABS($D102)/'สินค้า'!$E100),0))</f>
        <v/>
      </c>
      <c r="F102" s="9">
        <f>IF($A102="","",IF(N('สินค้า'!$D100)&gt;0,INT(IF(N('สินค้า'!$E100)&gt;0,MOD(ABS($D102),'สินค้า'!$E100),ABS($D102))/'สินค้า'!$D100),0))</f>
        <v/>
      </c>
      <c r="G102" s="9">
        <f>IF($A102="","",ABS($D102)-$E102*N('สินค้า'!$E100)-$F102*N('สินค้า'!$D100))</f>
        <v/>
      </c>
      <c r="H102" s="10">
        <f>IF($A102="","",-SUMIFS(MoveBase,MoveCode,$A102,MoveType,"ขาย",MoveDate,"&gt;"&amp;(AsOfDate-30),MoveDate,"&lt;="&amp;AsOfDate)/30)</f>
        <v/>
      </c>
      <c r="I102" s="9">
        <f>IF($A102="","",IF('สินค้า'!$H100&lt;&gt;"",'สินค้า'!$H100,ROUNDUP($H102*N('สินค้า'!$F100)+N('สินค้า'!$G100),0)))</f>
        <v/>
      </c>
      <c r="J102" s="6">
        <f>IF($A102="","",IF($D102&lt;0,"ยอดติดลบ ตรวจสอบ",IF($D102&lt;=$I102,"ต้องสั่ง","")))</f>
        <v/>
      </c>
      <c r="K102" s="9">
        <f>IF(OR($A102="",N($H102)=0),"",INT(MAX($D102,0)/$H102))</f>
        <v/>
      </c>
    </row>
    <row r="103">
      <c r="A103" s="6">
        <f>IF('สินค้า'!$A101="","",'สินค้า'!$A101)</f>
        <v/>
      </c>
      <c r="B103" s="6">
        <f>IF($A103="","",'สินค้า'!$B101)</f>
        <v/>
      </c>
      <c r="C103" s="7">
        <f>IF($A103="","",IF($D103&lt;0,"ติดลบ ","")&amp;IF($D103=0,"0 "&amp;'สินค้า'!$C101,TRIM(IF($E103&gt;0,$E103&amp;" ลัง ","")&amp;IF($F103&gt;0,$F103&amp;" แพ็ก ","")&amp;IF($G103&gt;0,$G103&amp;" "&amp;'สินค้า'!$C101,""))))</f>
        <v/>
      </c>
      <c r="D103" s="8">
        <f>IF($A103="","",SUMIFS(MoveBase,MoveCode,$A103,MoveDate,"&lt;="&amp;AsOfDate))</f>
        <v/>
      </c>
      <c r="E103" s="9">
        <f>IF($A103="","",IF(N('สินค้า'!$E101)&gt;0,INT(ABS($D103)/'สินค้า'!$E101),0))</f>
        <v/>
      </c>
      <c r="F103" s="9">
        <f>IF($A103="","",IF(N('สินค้า'!$D101)&gt;0,INT(IF(N('สินค้า'!$E101)&gt;0,MOD(ABS($D103),'สินค้า'!$E101),ABS($D103))/'สินค้า'!$D101),0))</f>
        <v/>
      </c>
      <c r="G103" s="9">
        <f>IF($A103="","",ABS($D103)-$E103*N('สินค้า'!$E101)-$F103*N('สินค้า'!$D101))</f>
        <v/>
      </c>
      <c r="H103" s="10">
        <f>IF($A103="","",-SUMIFS(MoveBase,MoveCode,$A103,MoveType,"ขาย",MoveDate,"&gt;"&amp;(AsOfDate-30),MoveDate,"&lt;="&amp;AsOfDate)/30)</f>
        <v/>
      </c>
      <c r="I103" s="9">
        <f>IF($A103="","",IF('สินค้า'!$H101&lt;&gt;"",'สินค้า'!$H101,ROUNDUP($H103*N('สินค้า'!$F101)+N('สินค้า'!$G101),0)))</f>
        <v/>
      </c>
      <c r="J103" s="6">
        <f>IF($A103="","",IF($D103&lt;0,"ยอดติดลบ ตรวจสอบ",IF($D103&lt;=$I103,"ต้องสั่ง","")))</f>
        <v/>
      </c>
      <c r="K103" s="9">
        <f>IF(OR($A103="",N($H103)=0),"",INT(MAX($D103,0)/$H103))</f>
        <v/>
      </c>
    </row>
    <row r="104">
      <c r="A104" s="6">
        <f>IF('สินค้า'!$A102="","",'สินค้า'!$A102)</f>
        <v/>
      </c>
      <c r="B104" s="6">
        <f>IF($A104="","",'สินค้า'!$B102)</f>
        <v/>
      </c>
      <c r="C104" s="7">
        <f>IF($A104="","",IF($D104&lt;0,"ติดลบ ","")&amp;IF($D104=0,"0 "&amp;'สินค้า'!$C102,TRIM(IF($E104&gt;0,$E104&amp;" ลัง ","")&amp;IF($F104&gt;0,$F104&amp;" แพ็ก ","")&amp;IF($G104&gt;0,$G104&amp;" "&amp;'สินค้า'!$C102,""))))</f>
        <v/>
      </c>
      <c r="D104" s="8">
        <f>IF($A104="","",SUMIFS(MoveBase,MoveCode,$A104,MoveDate,"&lt;="&amp;AsOfDate))</f>
        <v/>
      </c>
      <c r="E104" s="9">
        <f>IF($A104="","",IF(N('สินค้า'!$E102)&gt;0,INT(ABS($D104)/'สินค้า'!$E102),0))</f>
        <v/>
      </c>
      <c r="F104" s="9">
        <f>IF($A104="","",IF(N('สินค้า'!$D102)&gt;0,INT(IF(N('สินค้า'!$E102)&gt;0,MOD(ABS($D104),'สินค้า'!$E102),ABS($D104))/'สินค้า'!$D102),0))</f>
        <v/>
      </c>
      <c r="G104" s="9">
        <f>IF($A104="","",ABS($D104)-$E104*N('สินค้า'!$E102)-$F104*N('สินค้า'!$D102))</f>
        <v/>
      </c>
      <c r="H104" s="10">
        <f>IF($A104="","",-SUMIFS(MoveBase,MoveCode,$A104,MoveType,"ขาย",MoveDate,"&gt;"&amp;(AsOfDate-30),MoveDate,"&lt;="&amp;AsOfDate)/30)</f>
        <v/>
      </c>
      <c r="I104" s="9">
        <f>IF($A104="","",IF('สินค้า'!$H102&lt;&gt;"",'สินค้า'!$H102,ROUNDUP($H104*N('สินค้า'!$F102)+N('สินค้า'!$G102),0)))</f>
        <v/>
      </c>
      <c r="J104" s="6">
        <f>IF($A104="","",IF($D104&lt;0,"ยอดติดลบ ตรวจสอบ",IF($D104&lt;=$I104,"ต้องสั่ง","")))</f>
        <v/>
      </c>
      <c r="K104" s="9">
        <f>IF(OR($A104="",N($H104)=0),"",INT(MAX($D104,0)/$H104))</f>
        <v/>
      </c>
    </row>
    <row r="105">
      <c r="A105" s="6">
        <f>IF('สินค้า'!$A103="","",'สินค้า'!$A103)</f>
        <v/>
      </c>
      <c r="B105" s="6">
        <f>IF($A105="","",'สินค้า'!$B103)</f>
        <v/>
      </c>
      <c r="C105" s="7">
        <f>IF($A105="","",IF($D105&lt;0,"ติดลบ ","")&amp;IF($D105=0,"0 "&amp;'สินค้า'!$C103,TRIM(IF($E105&gt;0,$E105&amp;" ลัง ","")&amp;IF($F105&gt;0,$F105&amp;" แพ็ก ","")&amp;IF($G105&gt;0,$G105&amp;" "&amp;'สินค้า'!$C103,""))))</f>
        <v/>
      </c>
      <c r="D105" s="8">
        <f>IF($A105="","",SUMIFS(MoveBase,MoveCode,$A105,MoveDate,"&lt;="&amp;AsOfDate))</f>
        <v/>
      </c>
      <c r="E105" s="9">
        <f>IF($A105="","",IF(N('สินค้า'!$E103)&gt;0,INT(ABS($D105)/'สินค้า'!$E103),0))</f>
        <v/>
      </c>
      <c r="F105" s="9">
        <f>IF($A105="","",IF(N('สินค้า'!$D103)&gt;0,INT(IF(N('สินค้า'!$E103)&gt;0,MOD(ABS($D105),'สินค้า'!$E103),ABS($D105))/'สินค้า'!$D103),0))</f>
        <v/>
      </c>
      <c r="G105" s="9">
        <f>IF($A105="","",ABS($D105)-$E105*N('สินค้า'!$E103)-$F105*N('สินค้า'!$D103))</f>
        <v/>
      </c>
      <c r="H105" s="10">
        <f>IF($A105="","",-SUMIFS(MoveBase,MoveCode,$A105,MoveType,"ขาย",MoveDate,"&gt;"&amp;(AsOfDate-30),MoveDate,"&lt;="&amp;AsOfDate)/30)</f>
        <v/>
      </c>
      <c r="I105" s="9">
        <f>IF($A105="","",IF('สินค้า'!$H103&lt;&gt;"",'สินค้า'!$H103,ROUNDUP($H105*N('สินค้า'!$F103)+N('สินค้า'!$G103),0)))</f>
        <v/>
      </c>
      <c r="J105" s="6">
        <f>IF($A105="","",IF($D105&lt;0,"ยอดติดลบ ตรวจสอบ",IF($D105&lt;=$I105,"ต้องสั่ง","")))</f>
        <v/>
      </c>
      <c r="K105" s="9">
        <f>IF(OR($A105="",N($H105)=0),"",INT(MAX($D105,0)/$H105))</f>
        <v/>
      </c>
    </row>
    <row r="106">
      <c r="A106" s="6">
        <f>IF('สินค้า'!$A104="","",'สินค้า'!$A104)</f>
        <v/>
      </c>
      <c r="B106" s="6">
        <f>IF($A106="","",'สินค้า'!$B104)</f>
        <v/>
      </c>
      <c r="C106" s="7">
        <f>IF($A106="","",IF($D106&lt;0,"ติดลบ ","")&amp;IF($D106=0,"0 "&amp;'สินค้า'!$C104,TRIM(IF($E106&gt;0,$E106&amp;" ลัง ","")&amp;IF($F106&gt;0,$F106&amp;" แพ็ก ","")&amp;IF($G106&gt;0,$G106&amp;" "&amp;'สินค้า'!$C104,""))))</f>
        <v/>
      </c>
      <c r="D106" s="8">
        <f>IF($A106="","",SUMIFS(MoveBase,MoveCode,$A106,MoveDate,"&lt;="&amp;AsOfDate))</f>
        <v/>
      </c>
      <c r="E106" s="9">
        <f>IF($A106="","",IF(N('สินค้า'!$E104)&gt;0,INT(ABS($D106)/'สินค้า'!$E104),0))</f>
        <v/>
      </c>
      <c r="F106" s="9">
        <f>IF($A106="","",IF(N('สินค้า'!$D104)&gt;0,INT(IF(N('สินค้า'!$E104)&gt;0,MOD(ABS($D106),'สินค้า'!$E104),ABS($D106))/'สินค้า'!$D104),0))</f>
        <v/>
      </c>
      <c r="G106" s="9">
        <f>IF($A106="","",ABS($D106)-$E106*N('สินค้า'!$E104)-$F106*N('สินค้า'!$D104))</f>
        <v/>
      </c>
      <c r="H106" s="10">
        <f>IF($A106="","",-SUMIFS(MoveBase,MoveCode,$A106,MoveType,"ขาย",MoveDate,"&gt;"&amp;(AsOfDate-30),MoveDate,"&lt;="&amp;AsOfDate)/30)</f>
        <v/>
      </c>
      <c r="I106" s="9">
        <f>IF($A106="","",IF('สินค้า'!$H104&lt;&gt;"",'สินค้า'!$H104,ROUNDUP($H106*N('สินค้า'!$F104)+N('สินค้า'!$G104),0)))</f>
        <v/>
      </c>
      <c r="J106" s="6">
        <f>IF($A106="","",IF($D106&lt;0,"ยอดติดลบ ตรวจสอบ",IF($D106&lt;=$I106,"ต้องสั่ง","")))</f>
        <v/>
      </c>
      <c r="K106" s="9">
        <f>IF(OR($A106="",N($H106)=0),"",INT(MAX($D106,0)/$H106))</f>
        <v/>
      </c>
    </row>
    <row r="107">
      <c r="A107" s="6">
        <f>IF('สินค้า'!$A105="","",'สินค้า'!$A105)</f>
        <v/>
      </c>
      <c r="B107" s="6">
        <f>IF($A107="","",'สินค้า'!$B105)</f>
        <v/>
      </c>
      <c r="C107" s="7">
        <f>IF($A107="","",IF($D107&lt;0,"ติดลบ ","")&amp;IF($D107=0,"0 "&amp;'สินค้า'!$C105,TRIM(IF($E107&gt;0,$E107&amp;" ลัง ","")&amp;IF($F107&gt;0,$F107&amp;" แพ็ก ","")&amp;IF($G107&gt;0,$G107&amp;" "&amp;'สินค้า'!$C105,""))))</f>
        <v/>
      </c>
      <c r="D107" s="8">
        <f>IF($A107="","",SUMIFS(MoveBase,MoveCode,$A107,MoveDate,"&lt;="&amp;AsOfDate))</f>
        <v/>
      </c>
      <c r="E107" s="9">
        <f>IF($A107="","",IF(N('สินค้า'!$E105)&gt;0,INT(ABS($D107)/'สินค้า'!$E105),0))</f>
        <v/>
      </c>
      <c r="F107" s="9">
        <f>IF($A107="","",IF(N('สินค้า'!$D105)&gt;0,INT(IF(N('สินค้า'!$E105)&gt;0,MOD(ABS($D107),'สินค้า'!$E105),ABS($D107))/'สินค้า'!$D105),0))</f>
        <v/>
      </c>
      <c r="G107" s="9">
        <f>IF($A107="","",ABS($D107)-$E107*N('สินค้า'!$E105)-$F107*N('สินค้า'!$D105))</f>
        <v/>
      </c>
      <c r="H107" s="10">
        <f>IF($A107="","",-SUMIFS(MoveBase,MoveCode,$A107,MoveType,"ขาย",MoveDate,"&gt;"&amp;(AsOfDate-30),MoveDate,"&lt;="&amp;AsOfDate)/30)</f>
        <v/>
      </c>
      <c r="I107" s="9">
        <f>IF($A107="","",IF('สินค้า'!$H105&lt;&gt;"",'สินค้า'!$H105,ROUNDUP($H107*N('สินค้า'!$F105)+N('สินค้า'!$G105),0)))</f>
        <v/>
      </c>
      <c r="J107" s="6">
        <f>IF($A107="","",IF($D107&lt;0,"ยอดติดลบ ตรวจสอบ",IF($D107&lt;=$I107,"ต้องสั่ง","")))</f>
        <v/>
      </c>
      <c r="K107" s="9">
        <f>IF(OR($A107="",N($H107)=0),"",INT(MAX($D107,0)/$H107))</f>
        <v/>
      </c>
    </row>
    <row r="108">
      <c r="A108" s="6">
        <f>IF('สินค้า'!$A106="","",'สินค้า'!$A106)</f>
        <v/>
      </c>
      <c r="B108" s="6">
        <f>IF($A108="","",'สินค้า'!$B106)</f>
        <v/>
      </c>
      <c r="C108" s="7">
        <f>IF($A108="","",IF($D108&lt;0,"ติดลบ ","")&amp;IF($D108=0,"0 "&amp;'สินค้า'!$C106,TRIM(IF($E108&gt;0,$E108&amp;" ลัง ","")&amp;IF($F108&gt;0,$F108&amp;" แพ็ก ","")&amp;IF($G108&gt;0,$G108&amp;" "&amp;'สินค้า'!$C106,""))))</f>
        <v/>
      </c>
      <c r="D108" s="8">
        <f>IF($A108="","",SUMIFS(MoveBase,MoveCode,$A108,MoveDate,"&lt;="&amp;AsOfDate))</f>
        <v/>
      </c>
      <c r="E108" s="9">
        <f>IF($A108="","",IF(N('สินค้า'!$E106)&gt;0,INT(ABS($D108)/'สินค้า'!$E106),0))</f>
        <v/>
      </c>
      <c r="F108" s="9">
        <f>IF($A108="","",IF(N('สินค้า'!$D106)&gt;0,INT(IF(N('สินค้า'!$E106)&gt;0,MOD(ABS($D108),'สินค้า'!$E106),ABS($D108))/'สินค้า'!$D106),0))</f>
        <v/>
      </c>
      <c r="G108" s="9">
        <f>IF($A108="","",ABS($D108)-$E108*N('สินค้า'!$E106)-$F108*N('สินค้า'!$D106))</f>
        <v/>
      </c>
      <c r="H108" s="10">
        <f>IF($A108="","",-SUMIFS(MoveBase,MoveCode,$A108,MoveType,"ขาย",MoveDate,"&gt;"&amp;(AsOfDate-30),MoveDate,"&lt;="&amp;AsOfDate)/30)</f>
        <v/>
      </c>
      <c r="I108" s="9">
        <f>IF($A108="","",IF('สินค้า'!$H106&lt;&gt;"",'สินค้า'!$H106,ROUNDUP($H108*N('สินค้า'!$F106)+N('สินค้า'!$G106),0)))</f>
        <v/>
      </c>
      <c r="J108" s="6">
        <f>IF($A108="","",IF($D108&lt;0,"ยอดติดลบ ตรวจสอบ",IF($D108&lt;=$I108,"ต้องสั่ง","")))</f>
        <v/>
      </c>
      <c r="K108" s="9">
        <f>IF(OR($A108="",N($H108)=0),"",INT(MAX($D108,0)/$H108))</f>
        <v/>
      </c>
    </row>
    <row r="109">
      <c r="A109" s="6">
        <f>IF('สินค้า'!$A107="","",'สินค้า'!$A107)</f>
        <v/>
      </c>
      <c r="B109" s="6">
        <f>IF($A109="","",'สินค้า'!$B107)</f>
        <v/>
      </c>
      <c r="C109" s="7">
        <f>IF($A109="","",IF($D109&lt;0,"ติดลบ ","")&amp;IF($D109=0,"0 "&amp;'สินค้า'!$C107,TRIM(IF($E109&gt;0,$E109&amp;" ลัง ","")&amp;IF($F109&gt;0,$F109&amp;" แพ็ก ","")&amp;IF($G109&gt;0,$G109&amp;" "&amp;'สินค้า'!$C107,""))))</f>
        <v/>
      </c>
      <c r="D109" s="8">
        <f>IF($A109="","",SUMIFS(MoveBase,MoveCode,$A109,MoveDate,"&lt;="&amp;AsOfDate))</f>
        <v/>
      </c>
      <c r="E109" s="9">
        <f>IF($A109="","",IF(N('สินค้า'!$E107)&gt;0,INT(ABS($D109)/'สินค้า'!$E107),0))</f>
        <v/>
      </c>
      <c r="F109" s="9">
        <f>IF($A109="","",IF(N('สินค้า'!$D107)&gt;0,INT(IF(N('สินค้า'!$E107)&gt;0,MOD(ABS($D109),'สินค้า'!$E107),ABS($D109))/'สินค้า'!$D107),0))</f>
        <v/>
      </c>
      <c r="G109" s="9">
        <f>IF($A109="","",ABS($D109)-$E109*N('สินค้า'!$E107)-$F109*N('สินค้า'!$D107))</f>
        <v/>
      </c>
      <c r="H109" s="10">
        <f>IF($A109="","",-SUMIFS(MoveBase,MoveCode,$A109,MoveType,"ขาย",MoveDate,"&gt;"&amp;(AsOfDate-30),MoveDate,"&lt;="&amp;AsOfDate)/30)</f>
        <v/>
      </c>
      <c r="I109" s="9">
        <f>IF($A109="","",IF('สินค้า'!$H107&lt;&gt;"",'สินค้า'!$H107,ROUNDUP($H109*N('สินค้า'!$F107)+N('สินค้า'!$G107),0)))</f>
        <v/>
      </c>
      <c r="J109" s="6">
        <f>IF($A109="","",IF($D109&lt;0,"ยอดติดลบ ตรวจสอบ",IF($D109&lt;=$I109,"ต้องสั่ง","")))</f>
        <v/>
      </c>
      <c r="K109" s="9">
        <f>IF(OR($A109="",N($H109)=0),"",INT(MAX($D109,0)/$H109))</f>
        <v/>
      </c>
    </row>
    <row r="110">
      <c r="A110" s="6">
        <f>IF('สินค้า'!$A108="","",'สินค้า'!$A108)</f>
        <v/>
      </c>
      <c r="B110" s="6">
        <f>IF($A110="","",'สินค้า'!$B108)</f>
        <v/>
      </c>
      <c r="C110" s="7">
        <f>IF($A110="","",IF($D110&lt;0,"ติดลบ ","")&amp;IF($D110=0,"0 "&amp;'สินค้า'!$C108,TRIM(IF($E110&gt;0,$E110&amp;" ลัง ","")&amp;IF($F110&gt;0,$F110&amp;" แพ็ก ","")&amp;IF($G110&gt;0,$G110&amp;" "&amp;'สินค้า'!$C108,""))))</f>
        <v/>
      </c>
      <c r="D110" s="8">
        <f>IF($A110="","",SUMIFS(MoveBase,MoveCode,$A110,MoveDate,"&lt;="&amp;AsOfDate))</f>
        <v/>
      </c>
      <c r="E110" s="9">
        <f>IF($A110="","",IF(N('สินค้า'!$E108)&gt;0,INT(ABS($D110)/'สินค้า'!$E108),0))</f>
        <v/>
      </c>
      <c r="F110" s="9">
        <f>IF($A110="","",IF(N('สินค้า'!$D108)&gt;0,INT(IF(N('สินค้า'!$E108)&gt;0,MOD(ABS($D110),'สินค้า'!$E108),ABS($D110))/'สินค้า'!$D108),0))</f>
        <v/>
      </c>
      <c r="G110" s="9">
        <f>IF($A110="","",ABS($D110)-$E110*N('สินค้า'!$E108)-$F110*N('สินค้า'!$D108))</f>
        <v/>
      </c>
      <c r="H110" s="10">
        <f>IF($A110="","",-SUMIFS(MoveBase,MoveCode,$A110,MoveType,"ขาย",MoveDate,"&gt;"&amp;(AsOfDate-30),MoveDate,"&lt;="&amp;AsOfDate)/30)</f>
        <v/>
      </c>
      <c r="I110" s="9">
        <f>IF($A110="","",IF('สินค้า'!$H108&lt;&gt;"",'สินค้า'!$H108,ROUNDUP($H110*N('สินค้า'!$F108)+N('สินค้า'!$G108),0)))</f>
        <v/>
      </c>
      <c r="J110" s="6">
        <f>IF($A110="","",IF($D110&lt;0,"ยอดติดลบ ตรวจสอบ",IF($D110&lt;=$I110,"ต้องสั่ง","")))</f>
        <v/>
      </c>
      <c r="K110" s="9">
        <f>IF(OR($A110="",N($H110)=0),"",INT(MAX($D110,0)/$H110))</f>
        <v/>
      </c>
    </row>
    <row r="111">
      <c r="A111" s="6">
        <f>IF('สินค้า'!$A109="","",'สินค้า'!$A109)</f>
        <v/>
      </c>
      <c r="B111" s="6">
        <f>IF($A111="","",'สินค้า'!$B109)</f>
        <v/>
      </c>
      <c r="C111" s="7">
        <f>IF($A111="","",IF($D111&lt;0,"ติดลบ ","")&amp;IF($D111=0,"0 "&amp;'สินค้า'!$C109,TRIM(IF($E111&gt;0,$E111&amp;" ลัง ","")&amp;IF($F111&gt;0,$F111&amp;" แพ็ก ","")&amp;IF($G111&gt;0,$G111&amp;" "&amp;'สินค้า'!$C109,""))))</f>
        <v/>
      </c>
      <c r="D111" s="8">
        <f>IF($A111="","",SUMIFS(MoveBase,MoveCode,$A111,MoveDate,"&lt;="&amp;AsOfDate))</f>
        <v/>
      </c>
      <c r="E111" s="9">
        <f>IF($A111="","",IF(N('สินค้า'!$E109)&gt;0,INT(ABS($D111)/'สินค้า'!$E109),0))</f>
        <v/>
      </c>
      <c r="F111" s="9">
        <f>IF($A111="","",IF(N('สินค้า'!$D109)&gt;0,INT(IF(N('สินค้า'!$E109)&gt;0,MOD(ABS($D111),'สินค้า'!$E109),ABS($D111))/'สินค้า'!$D109),0))</f>
        <v/>
      </c>
      <c r="G111" s="9">
        <f>IF($A111="","",ABS($D111)-$E111*N('สินค้า'!$E109)-$F111*N('สินค้า'!$D109))</f>
        <v/>
      </c>
      <c r="H111" s="10">
        <f>IF($A111="","",-SUMIFS(MoveBase,MoveCode,$A111,MoveType,"ขาย",MoveDate,"&gt;"&amp;(AsOfDate-30),MoveDate,"&lt;="&amp;AsOfDate)/30)</f>
        <v/>
      </c>
      <c r="I111" s="9">
        <f>IF($A111="","",IF('สินค้า'!$H109&lt;&gt;"",'สินค้า'!$H109,ROUNDUP($H111*N('สินค้า'!$F109)+N('สินค้า'!$G109),0)))</f>
        <v/>
      </c>
      <c r="J111" s="6">
        <f>IF($A111="","",IF($D111&lt;0,"ยอดติดลบ ตรวจสอบ",IF($D111&lt;=$I111,"ต้องสั่ง","")))</f>
        <v/>
      </c>
      <c r="K111" s="9">
        <f>IF(OR($A111="",N($H111)=0),"",INT(MAX($D111,0)/$H111))</f>
        <v/>
      </c>
    </row>
    <row r="112">
      <c r="A112" s="6">
        <f>IF('สินค้า'!$A110="","",'สินค้า'!$A110)</f>
        <v/>
      </c>
      <c r="B112" s="6">
        <f>IF($A112="","",'สินค้า'!$B110)</f>
        <v/>
      </c>
      <c r="C112" s="7">
        <f>IF($A112="","",IF($D112&lt;0,"ติดลบ ","")&amp;IF($D112=0,"0 "&amp;'สินค้า'!$C110,TRIM(IF($E112&gt;0,$E112&amp;" ลัง ","")&amp;IF($F112&gt;0,$F112&amp;" แพ็ก ","")&amp;IF($G112&gt;0,$G112&amp;" "&amp;'สินค้า'!$C110,""))))</f>
        <v/>
      </c>
      <c r="D112" s="8">
        <f>IF($A112="","",SUMIFS(MoveBase,MoveCode,$A112,MoveDate,"&lt;="&amp;AsOfDate))</f>
        <v/>
      </c>
      <c r="E112" s="9">
        <f>IF($A112="","",IF(N('สินค้า'!$E110)&gt;0,INT(ABS($D112)/'สินค้า'!$E110),0))</f>
        <v/>
      </c>
      <c r="F112" s="9">
        <f>IF($A112="","",IF(N('สินค้า'!$D110)&gt;0,INT(IF(N('สินค้า'!$E110)&gt;0,MOD(ABS($D112),'สินค้า'!$E110),ABS($D112))/'สินค้า'!$D110),0))</f>
        <v/>
      </c>
      <c r="G112" s="9">
        <f>IF($A112="","",ABS($D112)-$E112*N('สินค้า'!$E110)-$F112*N('สินค้า'!$D110))</f>
        <v/>
      </c>
      <c r="H112" s="10">
        <f>IF($A112="","",-SUMIFS(MoveBase,MoveCode,$A112,MoveType,"ขาย",MoveDate,"&gt;"&amp;(AsOfDate-30),MoveDate,"&lt;="&amp;AsOfDate)/30)</f>
        <v/>
      </c>
      <c r="I112" s="9">
        <f>IF($A112="","",IF('สินค้า'!$H110&lt;&gt;"",'สินค้า'!$H110,ROUNDUP($H112*N('สินค้า'!$F110)+N('สินค้า'!$G110),0)))</f>
        <v/>
      </c>
      <c r="J112" s="6">
        <f>IF($A112="","",IF($D112&lt;0,"ยอดติดลบ ตรวจสอบ",IF($D112&lt;=$I112,"ต้องสั่ง","")))</f>
        <v/>
      </c>
      <c r="K112" s="9">
        <f>IF(OR($A112="",N($H112)=0),"",INT(MAX($D112,0)/$H112))</f>
        <v/>
      </c>
    </row>
    <row r="113">
      <c r="A113" s="6">
        <f>IF('สินค้า'!$A111="","",'สินค้า'!$A111)</f>
        <v/>
      </c>
      <c r="B113" s="6">
        <f>IF($A113="","",'สินค้า'!$B111)</f>
        <v/>
      </c>
      <c r="C113" s="7">
        <f>IF($A113="","",IF($D113&lt;0,"ติดลบ ","")&amp;IF($D113=0,"0 "&amp;'สินค้า'!$C111,TRIM(IF($E113&gt;0,$E113&amp;" ลัง ","")&amp;IF($F113&gt;0,$F113&amp;" แพ็ก ","")&amp;IF($G113&gt;0,$G113&amp;" "&amp;'สินค้า'!$C111,""))))</f>
        <v/>
      </c>
      <c r="D113" s="8">
        <f>IF($A113="","",SUMIFS(MoveBase,MoveCode,$A113,MoveDate,"&lt;="&amp;AsOfDate))</f>
        <v/>
      </c>
      <c r="E113" s="9">
        <f>IF($A113="","",IF(N('สินค้า'!$E111)&gt;0,INT(ABS($D113)/'สินค้า'!$E111),0))</f>
        <v/>
      </c>
      <c r="F113" s="9">
        <f>IF($A113="","",IF(N('สินค้า'!$D111)&gt;0,INT(IF(N('สินค้า'!$E111)&gt;0,MOD(ABS($D113),'สินค้า'!$E111),ABS($D113))/'สินค้า'!$D111),0))</f>
        <v/>
      </c>
      <c r="G113" s="9">
        <f>IF($A113="","",ABS($D113)-$E113*N('สินค้า'!$E111)-$F113*N('สินค้า'!$D111))</f>
        <v/>
      </c>
      <c r="H113" s="10">
        <f>IF($A113="","",-SUMIFS(MoveBase,MoveCode,$A113,MoveType,"ขาย",MoveDate,"&gt;"&amp;(AsOfDate-30),MoveDate,"&lt;="&amp;AsOfDate)/30)</f>
        <v/>
      </c>
      <c r="I113" s="9">
        <f>IF($A113="","",IF('สินค้า'!$H111&lt;&gt;"",'สินค้า'!$H111,ROUNDUP($H113*N('สินค้า'!$F111)+N('สินค้า'!$G111),0)))</f>
        <v/>
      </c>
      <c r="J113" s="6">
        <f>IF($A113="","",IF($D113&lt;0,"ยอดติดลบ ตรวจสอบ",IF($D113&lt;=$I113,"ต้องสั่ง","")))</f>
        <v/>
      </c>
      <c r="K113" s="9">
        <f>IF(OR($A113="",N($H113)=0),"",INT(MAX($D113,0)/$H113))</f>
        <v/>
      </c>
    </row>
    <row r="114">
      <c r="A114" s="6">
        <f>IF('สินค้า'!$A112="","",'สินค้า'!$A112)</f>
        <v/>
      </c>
      <c r="B114" s="6">
        <f>IF($A114="","",'สินค้า'!$B112)</f>
        <v/>
      </c>
      <c r="C114" s="7">
        <f>IF($A114="","",IF($D114&lt;0,"ติดลบ ","")&amp;IF($D114=0,"0 "&amp;'สินค้า'!$C112,TRIM(IF($E114&gt;0,$E114&amp;" ลัง ","")&amp;IF($F114&gt;0,$F114&amp;" แพ็ก ","")&amp;IF($G114&gt;0,$G114&amp;" "&amp;'สินค้า'!$C112,""))))</f>
        <v/>
      </c>
      <c r="D114" s="8">
        <f>IF($A114="","",SUMIFS(MoveBase,MoveCode,$A114,MoveDate,"&lt;="&amp;AsOfDate))</f>
        <v/>
      </c>
      <c r="E114" s="9">
        <f>IF($A114="","",IF(N('สินค้า'!$E112)&gt;0,INT(ABS($D114)/'สินค้า'!$E112),0))</f>
        <v/>
      </c>
      <c r="F114" s="9">
        <f>IF($A114="","",IF(N('สินค้า'!$D112)&gt;0,INT(IF(N('สินค้า'!$E112)&gt;0,MOD(ABS($D114),'สินค้า'!$E112),ABS($D114))/'สินค้า'!$D112),0))</f>
        <v/>
      </c>
      <c r="G114" s="9">
        <f>IF($A114="","",ABS($D114)-$E114*N('สินค้า'!$E112)-$F114*N('สินค้า'!$D112))</f>
        <v/>
      </c>
      <c r="H114" s="10">
        <f>IF($A114="","",-SUMIFS(MoveBase,MoveCode,$A114,MoveType,"ขาย",MoveDate,"&gt;"&amp;(AsOfDate-30),MoveDate,"&lt;="&amp;AsOfDate)/30)</f>
        <v/>
      </c>
      <c r="I114" s="9">
        <f>IF($A114="","",IF('สินค้า'!$H112&lt;&gt;"",'สินค้า'!$H112,ROUNDUP($H114*N('สินค้า'!$F112)+N('สินค้า'!$G112),0)))</f>
        <v/>
      </c>
      <c r="J114" s="6">
        <f>IF($A114="","",IF($D114&lt;0,"ยอดติดลบ ตรวจสอบ",IF($D114&lt;=$I114,"ต้องสั่ง","")))</f>
        <v/>
      </c>
      <c r="K114" s="9">
        <f>IF(OR($A114="",N($H114)=0),"",INT(MAX($D114,0)/$H114))</f>
        <v/>
      </c>
    </row>
    <row r="115">
      <c r="A115" s="6">
        <f>IF('สินค้า'!$A113="","",'สินค้า'!$A113)</f>
        <v/>
      </c>
      <c r="B115" s="6">
        <f>IF($A115="","",'สินค้า'!$B113)</f>
        <v/>
      </c>
      <c r="C115" s="7">
        <f>IF($A115="","",IF($D115&lt;0,"ติดลบ ","")&amp;IF($D115=0,"0 "&amp;'สินค้า'!$C113,TRIM(IF($E115&gt;0,$E115&amp;" ลัง ","")&amp;IF($F115&gt;0,$F115&amp;" แพ็ก ","")&amp;IF($G115&gt;0,$G115&amp;" "&amp;'สินค้า'!$C113,""))))</f>
        <v/>
      </c>
      <c r="D115" s="8">
        <f>IF($A115="","",SUMIFS(MoveBase,MoveCode,$A115,MoveDate,"&lt;="&amp;AsOfDate))</f>
        <v/>
      </c>
      <c r="E115" s="9">
        <f>IF($A115="","",IF(N('สินค้า'!$E113)&gt;0,INT(ABS($D115)/'สินค้า'!$E113),0))</f>
        <v/>
      </c>
      <c r="F115" s="9">
        <f>IF($A115="","",IF(N('สินค้า'!$D113)&gt;0,INT(IF(N('สินค้า'!$E113)&gt;0,MOD(ABS($D115),'สินค้า'!$E113),ABS($D115))/'สินค้า'!$D113),0))</f>
        <v/>
      </c>
      <c r="G115" s="9">
        <f>IF($A115="","",ABS($D115)-$E115*N('สินค้า'!$E113)-$F115*N('สินค้า'!$D113))</f>
        <v/>
      </c>
      <c r="H115" s="10">
        <f>IF($A115="","",-SUMIFS(MoveBase,MoveCode,$A115,MoveType,"ขาย",MoveDate,"&gt;"&amp;(AsOfDate-30),MoveDate,"&lt;="&amp;AsOfDate)/30)</f>
        <v/>
      </c>
      <c r="I115" s="9">
        <f>IF($A115="","",IF('สินค้า'!$H113&lt;&gt;"",'สินค้า'!$H113,ROUNDUP($H115*N('สินค้า'!$F113)+N('สินค้า'!$G113),0)))</f>
        <v/>
      </c>
      <c r="J115" s="6">
        <f>IF($A115="","",IF($D115&lt;0,"ยอดติดลบ ตรวจสอบ",IF($D115&lt;=$I115,"ต้องสั่ง","")))</f>
        <v/>
      </c>
      <c r="K115" s="9">
        <f>IF(OR($A115="",N($H115)=0),"",INT(MAX($D115,0)/$H115))</f>
        <v/>
      </c>
    </row>
    <row r="116">
      <c r="A116" s="6">
        <f>IF('สินค้า'!$A114="","",'สินค้า'!$A114)</f>
        <v/>
      </c>
      <c r="B116" s="6">
        <f>IF($A116="","",'สินค้า'!$B114)</f>
        <v/>
      </c>
      <c r="C116" s="7">
        <f>IF($A116="","",IF($D116&lt;0,"ติดลบ ","")&amp;IF($D116=0,"0 "&amp;'สินค้า'!$C114,TRIM(IF($E116&gt;0,$E116&amp;" ลัง ","")&amp;IF($F116&gt;0,$F116&amp;" แพ็ก ","")&amp;IF($G116&gt;0,$G116&amp;" "&amp;'สินค้า'!$C114,""))))</f>
        <v/>
      </c>
      <c r="D116" s="8">
        <f>IF($A116="","",SUMIFS(MoveBase,MoveCode,$A116,MoveDate,"&lt;="&amp;AsOfDate))</f>
        <v/>
      </c>
      <c r="E116" s="9">
        <f>IF($A116="","",IF(N('สินค้า'!$E114)&gt;0,INT(ABS($D116)/'สินค้า'!$E114),0))</f>
        <v/>
      </c>
      <c r="F116" s="9">
        <f>IF($A116="","",IF(N('สินค้า'!$D114)&gt;0,INT(IF(N('สินค้า'!$E114)&gt;0,MOD(ABS($D116),'สินค้า'!$E114),ABS($D116))/'สินค้า'!$D114),0))</f>
        <v/>
      </c>
      <c r="G116" s="9">
        <f>IF($A116="","",ABS($D116)-$E116*N('สินค้า'!$E114)-$F116*N('สินค้า'!$D114))</f>
        <v/>
      </c>
      <c r="H116" s="10">
        <f>IF($A116="","",-SUMIFS(MoveBase,MoveCode,$A116,MoveType,"ขาย",MoveDate,"&gt;"&amp;(AsOfDate-30),MoveDate,"&lt;="&amp;AsOfDate)/30)</f>
        <v/>
      </c>
      <c r="I116" s="9">
        <f>IF($A116="","",IF('สินค้า'!$H114&lt;&gt;"",'สินค้า'!$H114,ROUNDUP($H116*N('สินค้า'!$F114)+N('สินค้า'!$G114),0)))</f>
        <v/>
      </c>
      <c r="J116" s="6">
        <f>IF($A116="","",IF($D116&lt;0,"ยอดติดลบ ตรวจสอบ",IF($D116&lt;=$I116,"ต้องสั่ง","")))</f>
        <v/>
      </c>
      <c r="K116" s="9">
        <f>IF(OR($A116="",N($H116)=0),"",INT(MAX($D116,0)/$H116))</f>
        <v/>
      </c>
    </row>
    <row r="117">
      <c r="A117" s="6">
        <f>IF('สินค้า'!$A115="","",'สินค้า'!$A115)</f>
        <v/>
      </c>
      <c r="B117" s="6">
        <f>IF($A117="","",'สินค้า'!$B115)</f>
        <v/>
      </c>
      <c r="C117" s="7">
        <f>IF($A117="","",IF($D117&lt;0,"ติดลบ ","")&amp;IF($D117=0,"0 "&amp;'สินค้า'!$C115,TRIM(IF($E117&gt;0,$E117&amp;" ลัง ","")&amp;IF($F117&gt;0,$F117&amp;" แพ็ก ","")&amp;IF($G117&gt;0,$G117&amp;" "&amp;'สินค้า'!$C115,""))))</f>
        <v/>
      </c>
      <c r="D117" s="8">
        <f>IF($A117="","",SUMIFS(MoveBase,MoveCode,$A117,MoveDate,"&lt;="&amp;AsOfDate))</f>
        <v/>
      </c>
      <c r="E117" s="9">
        <f>IF($A117="","",IF(N('สินค้า'!$E115)&gt;0,INT(ABS($D117)/'สินค้า'!$E115),0))</f>
        <v/>
      </c>
      <c r="F117" s="9">
        <f>IF($A117="","",IF(N('สินค้า'!$D115)&gt;0,INT(IF(N('สินค้า'!$E115)&gt;0,MOD(ABS($D117),'สินค้า'!$E115),ABS($D117))/'สินค้า'!$D115),0))</f>
        <v/>
      </c>
      <c r="G117" s="9">
        <f>IF($A117="","",ABS($D117)-$E117*N('สินค้า'!$E115)-$F117*N('สินค้า'!$D115))</f>
        <v/>
      </c>
      <c r="H117" s="10">
        <f>IF($A117="","",-SUMIFS(MoveBase,MoveCode,$A117,MoveType,"ขาย",MoveDate,"&gt;"&amp;(AsOfDate-30),MoveDate,"&lt;="&amp;AsOfDate)/30)</f>
        <v/>
      </c>
      <c r="I117" s="9">
        <f>IF($A117="","",IF('สินค้า'!$H115&lt;&gt;"",'สินค้า'!$H115,ROUNDUP($H117*N('สินค้า'!$F115)+N('สินค้า'!$G115),0)))</f>
        <v/>
      </c>
      <c r="J117" s="6">
        <f>IF($A117="","",IF($D117&lt;0,"ยอดติดลบ ตรวจสอบ",IF($D117&lt;=$I117,"ต้องสั่ง","")))</f>
        <v/>
      </c>
      <c r="K117" s="9">
        <f>IF(OR($A117="",N($H117)=0),"",INT(MAX($D117,0)/$H117))</f>
        <v/>
      </c>
    </row>
    <row r="118">
      <c r="A118" s="6">
        <f>IF('สินค้า'!$A116="","",'สินค้า'!$A116)</f>
        <v/>
      </c>
      <c r="B118" s="6">
        <f>IF($A118="","",'สินค้า'!$B116)</f>
        <v/>
      </c>
      <c r="C118" s="7">
        <f>IF($A118="","",IF($D118&lt;0,"ติดลบ ","")&amp;IF($D118=0,"0 "&amp;'สินค้า'!$C116,TRIM(IF($E118&gt;0,$E118&amp;" ลัง ","")&amp;IF($F118&gt;0,$F118&amp;" แพ็ก ","")&amp;IF($G118&gt;0,$G118&amp;" "&amp;'สินค้า'!$C116,""))))</f>
        <v/>
      </c>
      <c r="D118" s="8">
        <f>IF($A118="","",SUMIFS(MoveBase,MoveCode,$A118,MoveDate,"&lt;="&amp;AsOfDate))</f>
        <v/>
      </c>
      <c r="E118" s="9">
        <f>IF($A118="","",IF(N('สินค้า'!$E116)&gt;0,INT(ABS($D118)/'สินค้า'!$E116),0))</f>
        <v/>
      </c>
      <c r="F118" s="9">
        <f>IF($A118="","",IF(N('สินค้า'!$D116)&gt;0,INT(IF(N('สินค้า'!$E116)&gt;0,MOD(ABS($D118),'สินค้า'!$E116),ABS($D118))/'สินค้า'!$D116),0))</f>
        <v/>
      </c>
      <c r="G118" s="9">
        <f>IF($A118="","",ABS($D118)-$E118*N('สินค้า'!$E116)-$F118*N('สินค้า'!$D116))</f>
        <v/>
      </c>
      <c r="H118" s="10">
        <f>IF($A118="","",-SUMIFS(MoveBase,MoveCode,$A118,MoveType,"ขาย",MoveDate,"&gt;"&amp;(AsOfDate-30),MoveDate,"&lt;="&amp;AsOfDate)/30)</f>
        <v/>
      </c>
      <c r="I118" s="9">
        <f>IF($A118="","",IF('สินค้า'!$H116&lt;&gt;"",'สินค้า'!$H116,ROUNDUP($H118*N('สินค้า'!$F116)+N('สินค้า'!$G116),0)))</f>
        <v/>
      </c>
      <c r="J118" s="6">
        <f>IF($A118="","",IF($D118&lt;0,"ยอดติดลบ ตรวจสอบ",IF($D118&lt;=$I118,"ต้องสั่ง","")))</f>
        <v/>
      </c>
      <c r="K118" s="9">
        <f>IF(OR($A118="",N($H118)=0),"",INT(MAX($D118,0)/$H118))</f>
        <v/>
      </c>
    </row>
    <row r="119">
      <c r="A119" s="6">
        <f>IF('สินค้า'!$A117="","",'สินค้า'!$A117)</f>
        <v/>
      </c>
      <c r="B119" s="6">
        <f>IF($A119="","",'สินค้า'!$B117)</f>
        <v/>
      </c>
      <c r="C119" s="7">
        <f>IF($A119="","",IF($D119&lt;0,"ติดลบ ","")&amp;IF($D119=0,"0 "&amp;'สินค้า'!$C117,TRIM(IF($E119&gt;0,$E119&amp;" ลัง ","")&amp;IF($F119&gt;0,$F119&amp;" แพ็ก ","")&amp;IF($G119&gt;0,$G119&amp;" "&amp;'สินค้า'!$C117,""))))</f>
        <v/>
      </c>
      <c r="D119" s="8">
        <f>IF($A119="","",SUMIFS(MoveBase,MoveCode,$A119,MoveDate,"&lt;="&amp;AsOfDate))</f>
        <v/>
      </c>
      <c r="E119" s="9">
        <f>IF($A119="","",IF(N('สินค้า'!$E117)&gt;0,INT(ABS($D119)/'สินค้า'!$E117),0))</f>
        <v/>
      </c>
      <c r="F119" s="9">
        <f>IF($A119="","",IF(N('สินค้า'!$D117)&gt;0,INT(IF(N('สินค้า'!$E117)&gt;0,MOD(ABS($D119),'สินค้า'!$E117),ABS($D119))/'สินค้า'!$D117),0))</f>
        <v/>
      </c>
      <c r="G119" s="9">
        <f>IF($A119="","",ABS($D119)-$E119*N('สินค้า'!$E117)-$F119*N('สินค้า'!$D117))</f>
        <v/>
      </c>
      <c r="H119" s="10">
        <f>IF($A119="","",-SUMIFS(MoveBase,MoveCode,$A119,MoveType,"ขาย",MoveDate,"&gt;"&amp;(AsOfDate-30),MoveDate,"&lt;="&amp;AsOfDate)/30)</f>
        <v/>
      </c>
      <c r="I119" s="9">
        <f>IF($A119="","",IF('สินค้า'!$H117&lt;&gt;"",'สินค้า'!$H117,ROUNDUP($H119*N('สินค้า'!$F117)+N('สินค้า'!$G117),0)))</f>
        <v/>
      </c>
      <c r="J119" s="6">
        <f>IF($A119="","",IF($D119&lt;0,"ยอดติดลบ ตรวจสอบ",IF($D119&lt;=$I119,"ต้องสั่ง","")))</f>
        <v/>
      </c>
      <c r="K119" s="9">
        <f>IF(OR($A119="",N($H119)=0),"",INT(MAX($D119,0)/$H119))</f>
        <v/>
      </c>
    </row>
    <row r="120">
      <c r="A120" s="6">
        <f>IF('สินค้า'!$A118="","",'สินค้า'!$A118)</f>
        <v/>
      </c>
      <c r="B120" s="6">
        <f>IF($A120="","",'สินค้า'!$B118)</f>
        <v/>
      </c>
      <c r="C120" s="7">
        <f>IF($A120="","",IF($D120&lt;0,"ติดลบ ","")&amp;IF($D120=0,"0 "&amp;'สินค้า'!$C118,TRIM(IF($E120&gt;0,$E120&amp;" ลัง ","")&amp;IF($F120&gt;0,$F120&amp;" แพ็ก ","")&amp;IF($G120&gt;0,$G120&amp;" "&amp;'สินค้า'!$C118,""))))</f>
        <v/>
      </c>
      <c r="D120" s="8">
        <f>IF($A120="","",SUMIFS(MoveBase,MoveCode,$A120,MoveDate,"&lt;="&amp;AsOfDate))</f>
        <v/>
      </c>
      <c r="E120" s="9">
        <f>IF($A120="","",IF(N('สินค้า'!$E118)&gt;0,INT(ABS($D120)/'สินค้า'!$E118),0))</f>
        <v/>
      </c>
      <c r="F120" s="9">
        <f>IF($A120="","",IF(N('สินค้า'!$D118)&gt;0,INT(IF(N('สินค้า'!$E118)&gt;0,MOD(ABS($D120),'สินค้า'!$E118),ABS($D120))/'สินค้า'!$D118),0))</f>
        <v/>
      </c>
      <c r="G120" s="9">
        <f>IF($A120="","",ABS($D120)-$E120*N('สินค้า'!$E118)-$F120*N('สินค้า'!$D118))</f>
        <v/>
      </c>
      <c r="H120" s="10">
        <f>IF($A120="","",-SUMIFS(MoveBase,MoveCode,$A120,MoveType,"ขาย",MoveDate,"&gt;"&amp;(AsOfDate-30),MoveDate,"&lt;="&amp;AsOfDate)/30)</f>
        <v/>
      </c>
      <c r="I120" s="9">
        <f>IF($A120="","",IF('สินค้า'!$H118&lt;&gt;"",'สินค้า'!$H118,ROUNDUP($H120*N('สินค้า'!$F118)+N('สินค้า'!$G118),0)))</f>
        <v/>
      </c>
      <c r="J120" s="6">
        <f>IF($A120="","",IF($D120&lt;0,"ยอดติดลบ ตรวจสอบ",IF($D120&lt;=$I120,"ต้องสั่ง","")))</f>
        <v/>
      </c>
      <c r="K120" s="9">
        <f>IF(OR($A120="",N($H120)=0),"",INT(MAX($D120,0)/$H120))</f>
        <v/>
      </c>
    </row>
    <row r="121">
      <c r="A121" s="6">
        <f>IF('สินค้า'!$A119="","",'สินค้า'!$A119)</f>
        <v/>
      </c>
      <c r="B121" s="6">
        <f>IF($A121="","",'สินค้า'!$B119)</f>
        <v/>
      </c>
      <c r="C121" s="7">
        <f>IF($A121="","",IF($D121&lt;0,"ติดลบ ","")&amp;IF($D121=0,"0 "&amp;'สินค้า'!$C119,TRIM(IF($E121&gt;0,$E121&amp;" ลัง ","")&amp;IF($F121&gt;0,$F121&amp;" แพ็ก ","")&amp;IF($G121&gt;0,$G121&amp;" "&amp;'สินค้า'!$C119,""))))</f>
        <v/>
      </c>
      <c r="D121" s="8">
        <f>IF($A121="","",SUMIFS(MoveBase,MoveCode,$A121,MoveDate,"&lt;="&amp;AsOfDate))</f>
        <v/>
      </c>
      <c r="E121" s="9">
        <f>IF($A121="","",IF(N('สินค้า'!$E119)&gt;0,INT(ABS($D121)/'สินค้า'!$E119),0))</f>
        <v/>
      </c>
      <c r="F121" s="9">
        <f>IF($A121="","",IF(N('สินค้า'!$D119)&gt;0,INT(IF(N('สินค้า'!$E119)&gt;0,MOD(ABS($D121),'สินค้า'!$E119),ABS($D121))/'สินค้า'!$D119),0))</f>
        <v/>
      </c>
      <c r="G121" s="9">
        <f>IF($A121="","",ABS($D121)-$E121*N('สินค้า'!$E119)-$F121*N('สินค้า'!$D119))</f>
        <v/>
      </c>
      <c r="H121" s="10">
        <f>IF($A121="","",-SUMIFS(MoveBase,MoveCode,$A121,MoveType,"ขาย",MoveDate,"&gt;"&amp;(AsOfDate-30),MoveDate,"&lt;="&amp;AsOfDate)/30)</f>
        <v/>
      </c>
      <c r="I121" s="9">
        <f>IF($A121="","",IF('สินค้า'!$H119&lt;&gt;"",'สินค้า'!$H119,ROUNDUP($H121*N('สินค้า'!$F119)+N('สินค้า'!$G119),0)))</f>
        <v/>
      </c>
      <c r="J121" s="6">
        <f>IF($A121="","",IF($D121&lt;0,"ยอดติดลบ ตรวจสอบ",IF($D121&lt;=$I121,"ต้องสั่ง","")))</f>
        <v/>
      </c>
      <c r="K121" s="9">
        <f>IF(OR($A121="",N($H121)=0),"",INT(MAX($D121,0)/$H121))</f>
        <v/>
      </c>
    </row>
    <row r="122">
      <c r="A122" s="6">
        <f>IF('สินค้า'!$A120="","",'สินค้า'!$A120)</f>
        <v/>
      </c>
      <c r="B122" s="6">
        <f>IF($A122="","",'สินค้า'!$B120)</f>
        <v/>
      </c>
      <c r="C122" s="7">
        <f>IF($A122="","",IF($D122&lt;0,"ติดลบ ","")&amp;IF($D122=0,"0 "&amp;'สินค้า'!$C120,TRIM(IF($E122&gt;0,$E122&amp;" ลัง ","")&amp;IF($F122&gt;0,$F122&amp;" แพ็ก ","")&amp;IF($G122&gt;0,$G122&amp;" "&amp;'สินค้า'!$C120,""))))</f>
        <v/>
      </c>
      <c r="D122" s="8">
        <f>IF($A122="","",SUMIFS(MoveBase,MoveCode,$A122,MoveDate,"&lt;="&amp;AsOfDate))</f>
        <v/>
      </c>
      <c r="E122" s="9">
        <f>IF($A122="","",IF(N('สินค้า'!$E120)&gt;0,INT(ABS($D122)/'สินค้า'!$E120),0))</f>
        <v/>
      </c>
      <c r="F122" s="9">
        <f>IF($A122="","",IF(N('สินค้า'!$D120)&gt;0,INT(IF(N('สินค้า'!$E120)&gt;0,MOD(ABS($D122),'สินค้า'!$E120),ABS($D122))/'สินค้า'!$D120),0))</f>
        <v/>
      </c>
      <c r="G122" s="9">
        <f>IF($A122="","",ABS($D122)-$E122*N('สินค้า'!$E120)-$F122*N('สินค้า'!$D120))</f>
        <v/>
      </c>
      <c r="H122" s="10">
        <f>IF($A122="","",-SUMIFS(MoveBase,MoveCode,$A122,MoveType,"ขาย",MoveDate,"&gt;"&amp;(AsOfDate-30),MoveDate,"&lt;="&amp;AsOfDate)/30)</f>
        <v/>
      </c>
      <c r="I122" s="9">
        <f>IF($A122="","",IF('สินค้า'!$H120&lt;&gt;"",'สินค้า'!$H120,ROUNDUP($H122*N('สินค้า'!$F120)+N('สินค้า'!$G120),0)))</f>
        <v/>
      </c>
      <c r="J122" s="6">
        <f>IF($A122="","",IF($D122&lt;0,"ยอดติดลบ ตรวจสอบ",IF($D122&lt;=$I122,"ต้องสั่ง","")))</f>
        <v/>
      </c>
      <c r="K122" s="9">
        <f>IF(OR($A122="",N($H122)=0),"",INT(MAX($D122,0)/$H122))</f>
        <v/>
      </c>
    </row>
    <row r="123">
      <c r="A123" s="6">
        <f>IF('สินค้า'!$A121="","",'สินค้า'!$A121)</f>
        <v/>
      </c>
      <c r="B123" s="6">
        <f>IF($A123="","",'สินค้า'!$B121)</f>
        <v/>
      </c>
      <c r="C123" s="7">
        <f>IF($A123="","",IF($D123&lt;0,"ติดลบ ","")&amp;IF($D123=0,"0 "&amp;'สินค้า'!$C121,TRIM(IF($E123&gt;0,$E123&amp;" ลัง ","")&amp;IF($F123&gt;0,$F123&amp;" แพ็ก ","")&amp;IF($G123&gt;0,$G123&amp;" "&amp;'สินค้า'!$C121,""))))</f>
        <v/>
      </c>
      <c r="D123" s="8">
        <f>IF($A123="","",SUMIFS(MoveBase,MoveCode,$A123,MoveDate,"&lt;="&amp;AsOfDate))</f>
        <v/>
      </c>
      <c r="E123" s="9">
        <f>IF($A123="","",IF(N('สินค้า'!$E121)&gt;0,INT(ABS($D123)/'สินค้า'!$E121),0))</f>
        <v/>
      </c>
      <c r="F123" s="9">
        <f>IF($A123="","",IF(N('สินค้า'!$D121)&gt;0,INT(IF(N('สินค้า'!$E121)&gt;0,MOD(ABS($D123),'สินค้า'!$E121),ABS($D123))/'สินค้า'!$D121),0))</f>
        <v/>
      </c>
      <c r="G123" s="9">
        <f>IF($A123="","",ABS($D123)-$E123*N('สินค้า'!$E121)-$F123*N('สินค้า'!$D121))</f>
        <v/>
      </c>
      <c r="H123" s="10">
        <f>IF($A123="","",-SUMIFS(MoveBase,MoveCode,$A123,MoveType,"ขาย",MoveDate,"&gt;"&amp;(AsOfDate-30),MoveDate,"&lt;="&amp;AsOfDate)/30)</f>
        <v/>
      </c>
      <c r="I123" s="9">
        <f>IF($A123="","",IF('สินค้า'!$H121&lt;&gt;"",'สินค้า'!$H121,ROUNDUP($H123*N('สินค้า'!$F121)+N('สินค้า'!$G121),0)))</f>
        <v/>
      </c>
      <c r="J123" s="6">
        <f>IF($A123="","",IF($D123&lt;0,"ยอดติดลบ ตรวจสอบ",IF($D123&lt;=$I123,"ต้องสั่ง","")))</f>
        <v/>
      </c>
      <c r="K123" s="9">
        <f>IF(OR($A123="",N($H123)=0),"",INT(MAX($D123,0)/$H123))</f>
        <v/>
      </c>
    </row>
    <row r="124">
      <c r="A124" s="6">
        <f>IF('สินค้า'!$A122="","",'สินค้า'!$A122)</f>
        <v/>
      </c>
      <c r="B124" s="6">
        <f>IF($A124="","",'สินค้า'!$B122)</f>
        <v/>
      </c>
      <c r="C124" s="7">
        <f>IF($A124="","",IF($D124&lt;0,"ติดลบ ","")&amp;IF($D124=0,"0 "&amp;'สินค้า'!$C122,TRIM(IF($E124&gt;0,$E124&amp;" ลัง ","")&amp;IF($F124&gt;0,$F124&amp;" แพ็ก ","")&amp;IF($G124&gt;0,$G124&amp;" "&amp;'สินค้า'!$C122,""))))</f>
        <v/>
      </c>
      <c r="D124" s="8">
        <f>IF($A124="","",SUMIFS(MoveBase,MoveCode,$A124,MoveDate,"&lt;="&amp;AsOfDate))</f>
        <v/>
      </c>
      <c r="E124" s="9">
        <f>IF($A124="","",IF(N('สินค้า'!$E122)&gt;0,INT(ABS($D124)/'สินค้า'!$E122),0))</f>
        <v/>
      </c>
      <c r="F124" s="9">
        <f>IF($A124="","",IF(N('สินค้า'!$D122)&gt;0,INT(IF(N('สินค้า'!$E122)&gt;0,MOD(ABS($D124),'สินค้า'!$E122),ABS($D124))/'สินค้า'!$D122),0))</f>
        <v/>
      </c>
      <c r="G124" s="9">
        <f>IF($A124="","",ABS($D124)-$E124*N('สินค้า'!$E122)-$F124*N('สินค้า'!$D122))</f>
        <v/>
      </c>
      <c r="H124" s="10">
        <f>IF($A124="","",-SUMIFS(MoveBase,MoveCode,$A124,MoveType,"ขาย",MoveDate,"&gt;"&amp;(AsOfDate-30),MoveDate,"&lt;="&amp;AsOfDate)/30)</f>
        <v/>
      </c>
      <c r="I124" s="9">
        <f>IF($A124="","",IF('สินค้า'!$H122&lt;&gt;"",'สินค้า'!$H122,ROUNDUP($H124*N('สินค้า'!$F122)+N('สินค้า'!$G122),0)))</f>
        <v/>
      </c>
      <c r="J124" s="6">
        <f>IF($A124="","",IF($D124&lt;0,"ยอดติดลบ ตรวจสอบ",IF($D124&lt;=$I124,"ต้องสั่ง","")))</f>
        <v/>
      </c>
      <c r="K124" s="9">
        <f>IF(OR($A124="",N($H124)=0),"",INT(MAX($D124,0)/$H124))</f>
        <v/>
      </c>
    </row>
    <row r="125">
      <c r="A125" s="6">
        <f>IF('สินค้า'!$A123="","",'สินค้า'!$A123)</f>
        <v/>
      </c>
      <c r="B125" s="6">
        <f>IF($A125="","",'สินค้า'!$B123)</f>
        <v/>
      </c>
      <c r="C125" s="7">
        <f>IF($A125="","",IF($D125&lt;0,"ติดลบ ","")&amp;IF($D125=0,"0 "&amp;'สินค้า'!$C123,TRIM(IF($E125&gt;0,$E125&amp;" ลัง ","")&amp;IF($F125&gt;0,$F125&amp;" แพ็ก ","")&amp;IF($G125&gt;0,$G125&amp;" "&amp;'สินค้า'!$C123,""))))</f>
        <v/>
      </c>
      <c r="D125" s="8">
        <f>IF($A125="","",SUMIFS(MoveBase,MoveCode,$A125,MoveDate,"&lt;="&amp;AsOfDate))</f>
        <v/>
      </c>
      <c r="E125" s="9">
        <f>IF($A125="","",IF(N('สินค้า'!$E123)&gt;0,INT(ABS($D125)/'สินค้า'!$E123),0))</f>
        <v/>
      </c>
      <c r="F125" s="9">
        <f>IF($A125="","",IF(N('สินค้า'!$D123)&gt;0,INT(IF(N('สินค้า'!$E123)&gt;0,MOD(ABS($D125),'สินค้า'!$E123),ABS($D125))/'สินค้า'!$D123),0))</f>
        <v/>
      </c>
      <c r="G125" s="9">
        <f>IF($A125="","",ABS($D125)-$E125*N('สินค้า'!$E123)-$F125*N('สินค้า'!$D123))</f>
        <v/>
      </c>
      <c r="H125" s="10">
        <f>IF($A125="","",-SUMIFS(MoveBase,MoveCode,$A125,MoveType,"ขาย",MoveDate,"&gt;"&amp;(AsOfDate-30),MoveDate,"&lt;="&amp;AsOfDate)/30)</f>
        <v/>
      </c>
      <c r="I125" s="9">
        <f>IF($A125="","",IF('สินค้า'!$H123&lt;&gt;"",'สินค้า'!$H123,ROUNDUP($H125*N('สินค้า'!$F123)+N('สินค้า'!$G123),0)))</f>
        <v/>
      </c>
      <c r="J125" s="6">
        <f>IF($A125="","",IF($D125&lt;0,"ยอดติดลบ ตรวจสอบ",IF($D125&lt;=$I125,"ต้องสั่ง","")))</f>
        <v/>
      </c>
      <c r="K125" s="9">
        <f>IF(OR($A125="",N($H125)=0),"",INT(MAX($D125,0)/$H125))</f>
        <v/>
      </c>
    </row>
    <row r="126">
      <c r="A126" s="6">
        <f>IF('สินค้า'!$A124="","",'สินค้า'!$A124)</f>
        <v/>
      </c>
      <c r="B126" s="6">
        <f>IF($A126="","",'สินค้า'!$B124)</f>
        <v/>
      </c>
      <c r="C126" s="7">
        <f>IF($A126="","",IF($D126&lt;0,"ติดลบ ","")&amp;IF($D126=0,"0 "&amp;'สินค้า'!$C124,TRIM(IF($E126&gt;0,$E126&amp;" ลัง ","")&amp;IF($F126&gt;0,$F126&amp;" แพ็ก ","")&amp;IF($G126&gt;0,$G126&amp;" "&amp;'สินค้า'!$C124,""))))</f>
        <v/>
      </c>
      <c r="D126" s="8">
        <f>IF($A126="","",SUMIFS(MoveBase,MoveCode,$A126,MoveDate,"&lt;="&amp;AsOfDate))</f>
        <v/>
      </c>
      <c r="E126" s="9">
        <f>IF($A126="","",IF(N('สินค้า'!$E124)&gt;0,INT(ABS($D126)/'สินค้า'!$E124),0))</f>
        <v/>
      </c>
      <c r="F126" s="9">
        <f>IF($A126="","",IF(N('สินค้า'!$D124)&gt;0,INT(IF(N('สินค้า'!$E124)&gt;0,MOD(ABS($D126),'สินค้า'!$E124),ABS($D126))/'สินค้า'!$D124),0))</f>
        <v/>
      </c>
      <c r="G126" s="9">
        <f>IF($A126="","",ABS($D126)-$E126*N('สินค้า'!$E124)-$F126*N('สินค้า'!$D124))</f>
        <v/>
      </c>
      <c r="H126" s="10">
        <f>IF($A126="","",-SUMIFS(MoveBase,MoveCode,$A126,MoveType,"ขาย",MoveDate,"&gt;"&amp;(AsOfDate-30),MoveDate,"&lt;="&amp;AsOfDate)/30)</f>
        <v/>
      </c>
      <c r="I126" s="9">
        <f>IF($A126="","",IF('สินค้า'!$H124&lt;&gt;"",'สินค้า'!$H124,ROUNDUP($H126*N('สินค้า'!$F124)+N('สินค้า'!$G124),0)))</f>
        <v/>
      </c>
      <c r="J126" s="6">
        <f>IF($A126="","",IF($D126&lt;0,"ยอดติดลบ ตรวจสอบ",IF($D126&lt;=$I126,"ต้องสั่ง","")))</f>
        <v/>
      </c>
      <c r="K126" s="9">
        <f>IF(OR($A126="",N($H126)=0),"",INT(MAX($D126,0)/$H126))</f>
        <v/>
      </c>
    </row>
    <row r="127">
      <c r="A127" s="6">
        <f>IF('สินค้า'!$A125="","",'สินค้า'!$A125)</f>
        <v/>
      </c>
      <c r="B127" s="6">
        <f>IF($A127="","",'สินค้า'!$B125)</f>
        <v/>
      </c>
      <c r="C127" s="7">
        <f>IF($A127="","",IF($D127&lt;0,"ติดลบ ","")&amp;IF($D127=0,"0 "&amp;'สินค้า'!$C125,TRIM(IF($E127&gt;0,$E127&amp;" ลัง ","")&amp;IF($F127&gt;0,$F127&amp;" แพ็ก ","")&amp;IF($G127&gt;0,$G127&amp;" "&amp;'สินค้า'!$C125,""))))</f>
        <v/>
      </c>
      <c r="D127" s="8">
        <f>IF($A127="","",SUMIFS(MoveBase,MoveCode,$A127,MoveDate,"&lt;="&amp;AsOfDate))</f>
        <v/>
      </c>
      <c r="E127" s="9">
        <f>IF($A127="","",IF(N('สินค้า'!$E125)&gt;0,INT(ABS($D127)/'สินค้า'!$E125),0))</f>
        <v/>
      </c>
      <c r="F127" s="9">
        <f>IF($A127="","",IF(N('สินค้า'!$D125)&gt;0,INT(IF(N('สินค้า'!$E125)&gt;0,MOD(ABS($D127),'สินค้า'!$E125),ABS($D127))/'สินค้า'!$D125),0))</f>
        <v/>
      </c>
      <c r="G127" s="9">
        <f>IF($A127="","",ABS($D127)-$E127*N('สินค้า'!$E125)-$F127*N('สินค้า'!$D125))</f>
        <v/>
      </c>
      <c r="H127" s="10">
        <f>IF($A127="","",-SUMIFS(MoveBase,MoveCode,$A127,MoveType,"ขาย",MoveDate,"&gt;"&amp;(AsOfDate-30),MoveDate,"&lt;="&amp;AsOfDate)/30)</f>
        <v/>
      </c>
      <c r="I127" s="9">
        <f>IF($A127="","",IF('สินค้า'!$H125&lt;&gt;"",'สินค้า'!$H125,ROUNDUP($H127*N('สินค้า'!$F125)+N('สินค้า'!$G125),0)))</f>
        <v/>
      </c>
      <c r="J127" s="6">
        <f>IF($A127="","",IF($D127&lt;0,"ยอดติดลบ ตรวจสอบ",IF($D127&lt;=$I127,"ต้องสั่ง","")))</f>
        <v/>
      </c>
      <c r="K127" s="9">
        <f>IF(OR($A127="",N($H127)=0),"",INT(MAX($D127,0)/$H127))</f>
        <v/>
      </c>
    </row>
    <row r="128">
      <c r="A128" s="6">
        <f>IF('สินค้า'!$A126="","",'สินค้า'!$A126)</f>
        <v/>
      </c>
      <c r="B128" s="6">
        <f>IF($A128="","",'สินค้า'!$B126)</f>
        <v/>
      </c>
      <c r="C128" s="7">
        <f>IF($A128="","",IF($D128&lt;0,"ติดลบ ","")&amp;IF($D128=0,"0 "&amp;'สินค้า'!$C126,TRIM(IF($E128&gt;0,$E128&amp;" ลัง ","")&amp;IF($F128&gt;0,$F128&amp;" แพ็ก ","")&amp;IF($G128&gt;0,$G128&amp;" "&amp;'สินค้า'!$C126,""))))</f>
        <v/>
      </c>
      <c r="D128" s="8">
        <f>IF($A128="","",SUMIFS(MoveBase,MoveCode,$A128,MoveDate,"&lt;="&amp;AsOfDate))</f>
        <v/>
      </c>
      <c r="E128" s="9">
        <f>IF($A128="","",IF(N('สินค้า'!$E126)&gt;0,INT(ABS($D128)/'สินค้า'!$E126),0))</f>
        <v/>
      </c>
      <c r="F128" s="9">
        <f>IF($A128="","",IF(N('สินค้า'!$D126)&gt;0,INT(IF(N('สินค้า'!$E126)&gt;0,MOD(ABS($D128),'สินค้า'!$E126),ABS($D128))/'สินค้า'!$D126),0))</f>
        <v/>
      </c>
      <c r="G128" s="9">
        <f>IF($A128="","",ABS($D128)-$E128*N('สินค้า'!$E126)-$F128*N('สินค้า'!$D126))</f>
        <v/>
      </c>
      <c r="H128" s="10">
        <f>IF($A128="","",-SUMIFS(MoveBase,MoveCode,$A128,MoveType,"ขาย",MoveDate,"&gt;"&amp;(AsOfDate-30),MoveDate,"&lt;="&amp;AsOfDate)/30)</f>
        <v/>
      </c>
      <c r="I128" s="9">
        <f>IF($A128="","",IF('สินค้า'!$H126&lt;&gt;"",'สินค้า'!$H126,ROUNDUP($H128*N('สินค้า'!$F126)+N('สินค้า'!$G126),0)))</f>
        <v/>
      </c>
      <c r="J128" s="6">
        <f>IF($A128="","",IF($D128&lt;0,"ยอดติดลบ ตรวจสอบ",IF($D128&lt;=$I128,"ต้องสั่ง","")))</f>
        <v/>
      </c>
      <c r="K128" s="9">
        <f>IF(OR($A128="",N($H128)=0),"",INT(MAX($D128,0)/$H128))</f>
        <v/>
      </c>
    </row>
    <row r="129">
      <c r="A129" s="6">
        <f>IF('สินค้า'!$A127="","",'สินค้า'!$A127)</f>
        <v/>
      </c>
      <c r="B129" s="6">
        <f>IF($A129="","",'สินค้า'!$B127)</f>
        <v/>
      </c>
      <c r="C129" s="7">
        <f>IF($A129="","",IF($D129&lt;0,"ติดลบ ","")&amp;IF($D129=0,"0 "&amp;'สินค้า'!$C127,TRIM(IF($E129&gt;0,$E129&amp;" ลัง ","")&amp;IF($F129&gt;0,$F129&amp;" แพ็ก ","")&amp;IF($G129&gt;0,$G129&amp;" "&amp;'สินค้า'!$C127,""))))</f>
        <v/>
      </c>
      <c r="D129" s="8">
        <f>IF($A129="","",SUMIFS(MoveBase,MoveCode,$A129,MoveDate,"&lt;="&amp;AsOfDate))</f>
        <v/>
      </c>
      <c r="E129" s="9">
        <f>IF($A129="","",IF(N('สินค้า'!$E127)&gt;0,INT(ABS($D129)/'สินค้า'!$E127),0))</f>
        <v/>
      </c>
      <c r="F129" s="9">
        <f>IF($A129="","",IF(N('สินค้า'!$D127)&gt;0,INT(IF(N('สินค้า'!$E127)&gt;0,MOD(ABS($D129),'สินค้า'!$E127),ABS($D129))/'สินค้า'!$D127),0))</f>
        <v/>
      </c>
      <c r="G129" s="9">
        <f>IF($A129="","",ABS($D129)-$E129*N('สินค้า'!$E127)-$F129*N('สินค้า'!$D127))</f>
        <v/>
      </c>
      <c r="H129" s="10">
        <f>IF($A129="","",-SUMIFS(MoveBase,MoveCode,$A129,MoveType,"ขาย",MoveDate,"&gt;"&amp;(AsOfDate-30),MoveDate,"&lt;="&amp;AsOfDate)/30)</f>
        <v/>
      </c>
      <c r="I129" s="9">
        <f>IF($A129="","",IF('สินค้า'!$H127&lt;&gt;"",'สินค้า'!$H127,ROUNDUP($H129*N('สินค้า'!$F127)+N('สินค้า'!$G127),0)))</f>
        <v/>
      </c>
      <c r="J129" s="6">
        <f>IF($A129="","",IF($D129&lt;0,"ยอดติดลบ ตรวจสอบ",IF($D129&lt;=$I129,"ต้องสั่ง","")))</f>
        <v/>
      </c>
      <c r="K129" s="9">
        <f>IF(OR($A129="",N($H129)=0),"",INT(MAX($D129,0)/$H129))</f>
        <v/>
      </c>
    </row>
    <row r="130">
      <c r="A130" s="6">
        <f>IF('สินค้า'!$A128="","",'สินค้า'!$A128)</f>
        <v/>
      </c>
      <c r="B130" s="6">
        <f>IF($A130="","",'สินค้า'!$B128)</f>
        <v/>
      </c>
      <c r="C130" s="7">
        <f>IF($A130="","",IF($D130&lt;0,"ติดลบ ","")&amp;IF($D130=0,"0 "&amp;'สินค้า'!$C128,TRIM(IF($E130&gt;0,$E130&amp;" ลัง ","")&amp;IF($F130&gt;0,$F130&amp;" แพ็ก ","")&amp;IF($G130&gt;0,$G130&amp;" "&amp;'สินค้า'!$C128,""))))</f>
        <v/>
      </c>
      <c r="D130" s="8">
        <f>IF($A130="","",SUMIFS(MoveBase,MoveCode,$A130,MoveDate,"&lt;="&amp;AsOfDate))</f>
        <v/>
      </c>
      <c r="E130" s="9">
        <f>IF($A130="","",IF(N('สินค้า'!$E128)&gt;0,INT(ABS($D130)/'สินค้า'!$E128),0))</f>
        <v/>
      </c>
      <c r="F130" s="9">
        <f>IF($A130="","",IF(N('สินค้า'!$D128)&gt;0,INT(IF(N('สินค้า'!$E128)&gt;0,MOD(ABS($D130),'สินค้า'!$E128),ABS($D130))/'สินค้า'!$D128),0))</f>
        <v/>
      </c>
      <c r="G130" s="9">
        <f>IF($A130="","",ABS($D130)-$E130*N('สินค้า'!$E128)-$F130*N('สินค้า'!$D128))</f>
        <v/>
      </c>
      <c r="H130" s="10">
        <f>IF($A130="","",-SUMIFS(MoveBase,MoveCode,$A130,MoveType,"ขาย",MoveDate,"&gt;"&amp;(AsOfDate-30),MoveDate,"&lt;="&amp;AsOfDate)/30)</f>
        <v/>
      </c>
      <c r="I130" s="9">
        <f>IF($A130="","",IF('สินค้า'!$H128&lt;&gt;"",'สินค้า'!$H128,ROUNDUP($H130*N('สินค้า'!$F128)+N('สินค้า'!$G128),0)))</f>
        <v/>
      </c>
      <c r="J130" s="6">
        <f>IF($A130="","",IF($D130&lt;0,"ยอดติดลบ ตรวจสอบ",IF($D130&lt;=$I130,"ต้องสั่ง","")))</f>
        <v/>
      </c>
      <c r="K130" s="9">
        <f>IF(OR($A130="",N($H130)=0),"",INT(MAX($D130,0)/$H130))</f>
        <v/>
      </c>
    </row>
    <row r="131">
      <c r="A131" s="6">
        <f>IF('สินค้า'!$A129="","",'สินค้า'!$A129)</f>
        <v/>
      </c>
      <c r="B131" s="6">
        <f>IF($A131="","",'สินค้า'!$B129)</f>
        <v/>
      </c>
      <c r="C131" s="7">
        <f>IF($A131="","",IF($D131&lt;0,"ติดลบ ","")&amp;IF($D131=0,"0 "&amp;'สินค้า'!$C129,TRIM(IF($E131&gt;0,$E131&amp;" ลัง ","")&amp;IF($F131&gt;0,$F131&amp;" แพ็ก ","")&amp;IF($G131&gt;0,$G131&amp;" "&amp;'สินค้า'!$C129,""))))</f>
        <v/>
      </c>
      <c r="D131" s="8">
        <f>IF($A131="","",SUMIFS(MoveBase,MoveCode,$A131,MoveDate,"&lt;="&amp;AsOfDate))</f>
        <v/>
      </c>
      <c r="E131" s="9">
        <f>IF($A131="","",IF(N('สินค้า'!$E129)&gt;0,INT(ABS($D131)/'สินค้า'!$E129),0))</f>
        <v/>
      </c>
      <c r="F131" s="9">
        <f>IF($A131="","",IF(N('สินค้า'!$D129)&gt;0,INT(IF(N('สินค้า'!$E129)&gt;0,MOD(ABS($D131),'สินค้า'!$E129),ABS($D131))/'สินค้า'!$D129),0))</f>
        <v/>
      </c>
      <c r="G131" s="9">
        <f>IF($A131="","",ABS($D131)-$E131*N('สินค้า'!$E129)-$F131*N('สินค้า'!$D129))</f>
        <v/>
      </c>
      <c r="H131" s="10">
        <f>IF($A131="","",-SUMIFS(MoveBase,MoveCode,$A131,MoveType,"ขาย",MoveDate,"&gt;"&amp;(AsOfDate-30),MoveDate,"&lt;="&amp;AsOfDate)/30)</f>
        <v/>
      </c>
      <c r="I131" s="9">
        <f>IF($A131="","",IF('สินค้า'!$H129&lt;&gt;"",'สินค้า'!$H129,ROUNDUP($H131*N('สินค้า'!$F129)+N('สินค้า'!$G129),0)))</f>
        <v/>
      </c>
      <c r="J131" s="6">
        <f>IF($A131="","",IF($D131&lt;0,"ยอดติดลบ ตรวจสอบ",IF($D131&lt;=$I131,"ต้องสั่ง","")))</f>
        <v/>
      </c>
      <c r="K131" s="9">
        <f>IF(OR($A131="",N($H131)=0),"",INT(MAX($D131,0)/$H131))</f>
        <v/>
      </c>
    </row>
    <row r="132">
      <c r="A132" s="6">
        <f>IF('สินค้า'!$A130="","",'สินค้า'!$A130)</f>
        <v/>
      </c>
      <c r="B132" s="6">
        <f>IF($A132="","",'สินค้า'!$B130)</f>
        <v/>
      </c>
      <c r="C132" s="7">
        <f>IF($A132="","",IF($D132&lt;0,"ติดลบ ","")&amp;IF($D132=0,"0 "&amp;'สินค้า'!$C130,TRIM(IF($E132&gt;0,$E132&amp;" ลัง ","")&amp;IF($F132&gt;0,$F132&amp;" แพ็ก ","")&amp;IF($G132&gt;0,$G132&amp;" "&amp;'สินค้า'!$C130,""))))</f>
        <v/>
      </c>
      <c r="D132" s="8">
        <f>IF($A132="","",SUMIFS(MoveBase,MoveCode,$A132,MoveDate,"&lt;="&amp;AsOfDate))</f>
        <v/>
      </c>
      <c r="E132" s="9">
        <f>IF($A132="","",IF(N('สินค้า'!$E130)&gt;0,INT(ABS($D132)/'สินค้า'!$E130),0))</f>
        <v/>
      </c>
      <c r="F132" s="9">
        <f>IF($A132="","",IF(N('สินค้า'!$D130)&gt;0,INT(IF(N('สินค้า'!$E130)&gt;0,MOD(ABS($D132),'สินค้า'!$E130),ABS($D132))/'สินค้า'!$D130),0))</f>
        <v/>
      </c>
      <c r="G132" s="9">
        <f>IF($A132="","",ABS($D132)-$E132*N('สินค้า'!$E130)-$F132*N('สินค้า'!$D130))</f>
        <v/>
      </c>
      <c r="H132" s="10">
        <f>IF($A132="","",-SUMIFS(MoveBase,MoveCode,$A132,MoveType,"ขาย",MoveDate,"&gt;"&amp;(AsOfDate-30),MoveDate,"&lt;="&amp;AsOfDate)/30)</f>
        <v/>
      </c>
      <c r="I132" s="9">
        <f>IF($A132="","",IF('สินค้า'!$H130&lt;&gt;"",'สินค้า'!$H130,ROUNDUP($H132*N('สินค้า'!$F130)+N('สินค้า'!$G130),0)))</f>
        <v/>
      </c>
      <c r="J132" s="6">
        <f>IF($A132="","",IF($D132&lt;0,"ยอดติดลบ ตรวจสอบ",IF($D132&lt;=$I132,"ต้องสั่ง","")))</f>
        <v/>
      </c>
      <c r="K132" s="9">
        <f>IF(OR($A132="",N($H132)=0),"",INT(MAX($D132,0)/$H132))</f>
        <v/>
      </c>
    </row>
    <row r="133">
      <c r="A133" s="6">
        <f>IF('สินค้า'!$A131="","",'สินค้า'!$A131)</f>
        <v/>
      </c>
      <c r="B133" s="6">
        <f>IF($A133="","",'สินค้า'!$B131)</f>
        <v/>
      </c>
      <c r="C133" s="7">
        <f>IF($A133="","",IF($D133&lt;0,"ติดลบ ","")&amp;IF($D133=0,"0 "&amp;'สินค้า'!$C131,TRIM(IF($E133&gt;0,$E133&amp;" ลัง ","")&amp;IF($F133&gt;0,$F133&amp;" แพ็ก ","")&amp;IF($G133&gt;0,$G133&amp;" "&amp;'สินค้า'!$C131,""))))</f>
        <v/>
      </c>
      <c r="D133" s="8">
        <f>IF($A133="","",SUMIFS(MoveBase,MoveCode,$A133,MoveDate,"&lt;="&amp;AsOfDate))</f>
        <v/>
      </c>
      <c r="E133" s="9">
        <f>IF($A133="","",IF(N('สินค้า'!$E131)&gt;0,INT(ABS($D133)/'สินค้า'!$E131),0))</f>
        <v/>
      </c>
      <c r="F133" s="9">
        <f>IF($A133="","",IF(N('สินค้า'!$D131)&gt;0,INT(IF(N('สินค้า'!$E131)&gt;0,MOD(ABS($D133),'สินค้า'!$E131),ABS($D133))/'สินค้า'!$D131),0))</f>
        <v/>
      </c>
      <c r="G133" s="9">
        <f>IF($A133="","",ABS($D133)-$E133*N('สินค้า'!$E131)-$F133*N('สินค้า'!$D131))</f>
        <v/>
      </c>
      <c r="H133" s="10">
        <f>IF($A133="","",-SUMIFS(MoveBase,MoveCode,$A133,MoveType,"ขาย",MoveDate,"&gt;"&amp;(AsOfDate-30),MoveDate,"&lt;="&amp;AsOfDate)/30)</f>
        <v/>
      </c>
      <c r="I133" s="9">
        <f>IF($A133="","",IF('สินค้า'!$H131&lt;&gt;"",'สินค้า'!$H131,ROUNDUP($H133*N('สินค้า'!$F131)+N('สินค้า'!$G131),0)))</f>
        <v/>
      </c>
      <c r="J133" s="6">
        <f>IF($A133="","",IF($D133&lt;0,"ยอดติดลบ ตรวจสอบ",IF($D133&lt;=$I133,"ต้องสั่ง","")))</f>
        <v/>
      </c>
      <c r="K133" s="9">
        <f>IF(OR($A133="",N($H133)=0),"",INT(MAX($D133,0)/$H133))</f>
        <v/>
      </c>
    </row>
    <row r="134">
      <c r="A134" s="6">
        <f>IF('สินค้า'!$A132="","",'สินค้า'!$A132)</f>
        <v/>
      </c>
      <c r="B134" s="6">
        <f>IF($A134="","",'สินค้า'!$B132)</f>
        <v/>
      </c>
      <c r="C134" s="7">
        <f>IF($A134="","",IF($D134&lt;0,"ติดลบ ","")&amp;IF($D134=0,"0 "&amp;'สินค้า'!$C132,TRIM(IF($E134&gt;0,$E134&amp;" ลัง ","")&amp;IF($F134&gt;0,$F134&amp;" แพ็ก ","")&amp;IF($G134&gt;0,$G134&amp;" "&amp;'สินค้า'!$C132,""))))</f>
        <v/>
      </c>
      <c r="D134" s="8">
        <f>IF($A134="","",SUMIFS(MoveBase,MoveCode,$A134,MoveDate,"&lt;="&amp;AsOfDate))</f>
        <v/>
      </c>
      <c r="E134" s="9">
        <f>IF($A134="","",IF(N('สินค้า'!$E132)&gt;0,INT(ABS($D134)/'สินค้า'!$E132),0))</f>
        <v/>
      </c>
      <c r="F134" s="9">
        <f>IF($A134="","",IF(N('สินค้า'!$D132)&gt;0,INT(IF(N('สินค้า'!$E132)&gt;0,MOD(ABS($D134),'สินค้า'!$E132),ABS($D134))/'สินค้า'!$D132),0))</f>
        <v/>
      </c>
      <c r="G134" s="9">
        <f>IF($A134="","",ABS($D134)-$E134*N('สินค้า'!$E132)-$F134*N('สินค้า'!$D132))</f>
        <v/>
      </c>
      <c r="H134" s="10">
        <f>IF($A134="","",-SUMIFS(MoveBase,MoveCode,$A134,MoveType,"ขาย",MoveDate,"&gt;"&amp;(AsOfDate-30),MoveDate,"&lt;="&amp;AsOfDate)/30)</f>
        <v/>
      </c>
      <c r="I134" s="9">
        <f>IF($A134="","",IF('สินค้า'!$H132&lt;&gt;"",'สินค้า'!$H132,ROUNDUP($H134*N('สินค้า'!$F132)+N('สินค้า'!$G132),0)))</f>
        <v/>
      </c>
      <c r="J134" s="6">
        <f>IF($A134="","",IF($D134&lt;0,"ยอดติดลบ ตรวจสอบ",IF($D134&lt;=$I134,"ต้องสั่ง","")))</f>
        <v/>
      </c>
      <c r="K134" s="9">
        <f>IF(OR($A134="",N($H134)=0),"",INT(MAX($D134,0)/$H134))</f>
        <v/>
      </c>
    </row>
    <row r="135">
      <c r="A135" s="6">
        <f>IF('สินค้า'!$A133="","",'สินค้า'!$A133)</f>
        <v/>
      </c>
      <c r="B135" s="6">
        <f>IF($A135="","",'สินค้า'!$B133)</f>
        <v/>
      </c>
      <c r="C135" s="7">
        <f>IF($A135="","",IF($D135&lt;0,"ติดลบ ","")&amp;IF($D135=0,"0 "&amp;'สินค้า'!$C133,TRIM(IF($E135&gt;0,$E135&amp;" ลัง ","")&amp;IF($F135&gt;0,$F135&amp;" แพ็ก ","")&amp;IF($G135&gt;0,$G135&amp;" "&amp;'สินค้า'!$C133,""))))</f>
        <v/>
      </c>
      <c r="D135" s="8">
        <f>IF($A135="","",SUMIFS(MoveBase,MoveCode,$A135,MoveDate,"&lt;="&amp;AsOfDate))</f>
        <v/>
      </c>
      <c r="E135" s="9">
        <f>IF($A135="","",IF(N('สินค้า'!$E133)&gt;0,INT(ABS($D135)/'สินค้า'!$E133),0))</f>
        <v/>
      </c>
      <c r="F135" s="9">
        <f>IF($A135="","",IF(N('สินค้า'!$D133)&gt;0,INT(IF(N('สินค้า'!$E133)&gt;0,MOD(ABS($D135),'สินค้า'!$E133),ABS($D135))/'สินค้า'!$D133),0))</f>
        <v/>
      </c>
      <c r="G135" s="9">
        <f>IF($A135="","",ABS($D135)-$E135*N('สินค้า'!$E133)-$F135*N('สินค้า'!$D133))</f>
        <v/>
      </c>
      <c r="H135" s="10">
        <f>IF($A135="","",-SUMIFS(MoveBase,MoveCode,$A135,MoveType,"ขาย",MoveDate,"&gt;"&amp;(AsOfDate-30),MoveDate,"&lt;="&amp;AsOfDate)/30)</f>
        <v/>
      </c>
      <c r="I135" s="9">
        <f>IF($A135="","",IF('สินค้า'!$H133&lt;&gt;"",'สินค้า'!$H133,ROUNDUP($H135*N('สินค้า'!$F133)+N('สินค้า'!$G133),0)))</f>
        <v/>
      </c>
      <c r="J135" s="6">
        <f>IF($A135="","",IF($D135&lt;0,"ยอดติดลบ ตรวจสอบ",IF($D135&lt;=$I135,"ต้องสั่ง","")))</f>
        <v/>
      </c>
      <c r="K135" s="9">
        <f>IF(OR($A135="",N($H135)=0),"",INT(MAX($D135,0)/$H135))</f>
        <v/>
      </c>
    </row>
    <row r="136">
      <c r="A136" s="6">
        <f>IF('สินค้า'!$A134="","",'สินค้า'!$A134)</f>
        <v/>
      </c>
      <c r="B136" s="6">
        <f>IF($A136="","",'สินค้า'!$B134)</f>
        <v/>
      </c>
      <c r="C136" s="7">
        <f>IF($A136="","",IF($D136&lt;0,"ติดลบ ","")&amp;IF($D136=0,"0 "&amp;'สินค้า'!$C134,TRIM(IF($E136&gt;0,$E136&amp;" ลัง ","")&amp;IF($F136&gt;0,$F136&amp;" แพ็ก ","")&amp;IF($G136&gt;0,$G136&amp;" "&amp;'สินค้า'!$C134,""))))</f>
        <v/>
      </c>
      <c r="D136" s="8">
        <f>IF($A136="","",SUMIFS(MoveBase,MoveCode,$A136,MoveDate,"&lt;="&amp;AsOfDate))</f>
        <v/>
      </c>
      <c r="E136" s="9">
        <f>IF($A136="","",IF(N('สินค้า'!$E134)&gt;0,INT(ABS($D136)/'สินค้า'!$E134),0))</f>
        <v/>
      </c>
      <c r="F136" s="9">
        <f>IF($A136="","",IF(N('สินค้า'!$D134)&gt;0,INT(IF(N('สินค้า'!$E134)&gt;0,MOD(ABS($D136),'สินค้า'!$E134),ABS($D136))/'สินค้า'!$D134),0))</f>
        <v/>
      </c>
      <c r="G136" s="9">
        <f>IF($A136="","",ABS($D136)-$E136*N('สินค้า'!$E134)-$F136*N('สินค้า'!$D134))</f>
        <v/>
      </c>
      <c r="H136" s="10">
        <f>IF($A136="","",-SUMIFS(MoveBase,MoveCode,$A136,MoveType,"ขาย",MoveDate,"&gt;"&amp;(AsOfDate-30),MoveDate,"&lt;="&amp;AsOfDate)/30)</f>
        <v/>
      </c>
      <c r="I136" s="9">
        <f>IF($A136="","",IF('สินค้า'!$H134&lt;&gt;"",'สินค้า'!$H134,ROUNDUP($H136*N('สินค้า'!$F134)+N('สินค้า'!$G134),0)))</f>
        <v/>
      </c>
      <c r="J136" s="6">
        <f>IF($A136="","",IF($D136&lt;0,"ยอดติดลบ ตรวจสอบ",IF($D136&lt;=$I136,"ต้องสั่ง","")))</f>
        <v/>
      </c>
      <c r="K136" s="9">
        <f>IF(OR($A136="",N($H136)=0),"",INT(MAX($D136,0)/$H136))</f>
        <v/>
      </c>
    </row>
    <row r="137">
      <c r="A137" s="6">
        <f>IF('สินค้า'!$A135="","",'สินค้า'!$A135)</f>
        <v/>
      </c>
      <c r="B137" s="6">
        <f>IF($A137="","",'สินค้า'!$B135)</f>
        <v/>
      </c>
      <c r="C137" s="7">
        <f>IF($A137="","",IF($D137&lt;0,"ติดลบ ","")&amp;IF($D137=0,"0 "&amp;'สินค้า'!$C135,TRIM(IF($E137&gt;0,$E137&amp;" ลัง ","")&amp;IF($F137&gt;0,$F137&amp;" แพ็ก ","")&amp;IF($G137&gt;0,$G137&amp;" "&amp;'สินค้า'!$C135,""))))</f>
        <v/>
      </c>
      <c r="D137" s="8">
        <f>IF($A137="","",SUMIFS(MoveBase,MoveCode,$A137,MoveDate,"&lt;="&amp;AsOfDate))</f>
        <v/>
      </c>
      <c r="E137" s="9">
        <f>IF($A137="","",IF(N('สินค้า'!$E135)&gt;0,INT(ABS($D137)/'สินค้า'!$E135),0))</f>
        <v/>
      </c>
      <c r="F137" s="9">
        <f>IF($A137="","",IF(N('สินค้า'!$D135)&gt;0,INT(IF(N('สินค้า'!$E135)&gt;0,MOD(ABS($D137),'สินค้า'!$E135),ABS($D137))/'สินค้า'!$D135),0))</f>
        <v/>
      </c>
      <c r="G137" s="9">
        <f>IF($A137="","",ABS($D137)-$E137*N('สินค้า'!$E135)-$F137*N('สินค้า'!$D135))</f>
        <v/>
      </c>
      <c r="H137" s="10">
        <f>IF($A137="","",-SUMIFS(MoveBase,MoveCode,$A137,MoveType,"ขาย",MoveDate,"&gt;"&amp;(AsOfDate-30),MoveDate,"&lt;="&amp;AsOfDate)/30)</f>
        <v/>
      </c>
      <c r="I137" s="9">
        <f>IF($A137="","",IF('สินค้า'!$H135&lt;&gt;"",'สินค้า'!$H135,ROUNDUP($H137*N('สินค้า'!$F135)+N('สินค้า'!$G135),0)))</f>
        <v/>
      </c>
      <c r="J137" s="6">
        <f>IF($A137="","",IF($D137&lt;0,"ยอดติดลบ ตรวจสอบ",IF($D137&lt;=$I137,"ต้องสั่ง","")))</f>
        <v/>
      </c>
      <c r="K137" s="9">
        <f>IF(OR($A137="",N($H137)=0),"",INT(MAX($D137,0)/$H137))</f>
        <v/>
      </c>
    </row>
    <row r="138">
      <c r="A138" s="6">
        <f>IF('สินค้า'!$A136="","",'สินค้า'!$A136)</f>
        <v/>
      </c>
      <c r="B138" s="6">
        <f>IF($A138="","",'สินค้า'!$B136)</f>
        <v/>
      </c>
      <c r="C138" s="7">
        <f>IF($A138="","",IF($D138&lt;0,"ติดลบ ","")&amp;IF($D138=0,"0 "&amp;'สินค้า'!$C136,TRIM(IF($E138&gt;0,$E138&amp;" ลัง ","")&amp;IF($F138&gt;0,$F138&amp;" แพ็ก ","")&amp;IF($G138&gt;0,$G138&amp;" "&amp;'สินค้า'!$C136,""))))</f>
        <v/>
      </c>
      <c r="D138" s="8">
        <f>IF($A138="","",SUMIFS(MoveBase,MoveCode,$A138,MoveDate,"&lt;="&amp;AsOfDate))</f>
        <v/>
      </c>
      <c r="E138" s="9">
        <f>IF($A138="","",IF(N('สินค้า'!$E136)&gt;0,INT(ABS($D138)/'สินค้า'!$E136),0))</f>
        <v/>
      </c>
      <c r="F138" s="9">
        <f>IF($A138="","",IF(N('สินค้า'!$D136)&gt;0,INT(IF(N('สินค้า'!$E136)&gt;0,MOD(ABS($D138),'สินค้า'!$E136),ABS($D138))/'สินค้า'!$D136),0))</f>
        <v/>
      </c>
      <c r="G138" s="9">
        <f>IF($A138="","",ABS($D138)-$E138*N('สินค้า'!$E136)-$F138*N('สินค้า'!$D136))</f>
        <v/>
      </c>
      <c r="H138" s="10">
        <f>IF($A138="","",-SUMIFS(MoveBase,MoveCode,$A138,MoveType,"ขาย",MoveDate,"&gt;"&amp;(AsOfDate-30),MoveDate,"&lt;="&amp;AsOfDate)/30)</f>
        <v/>
      </c>
      <c r="I138" s="9">
        <f>IF($A138="","",IF('สินค้า'!$H136&lt;&gt;"",'สินค้า'!$H136,ROUNDUP($H138*N('สินค้า'!$F136)+N('สินค้า'!$G136),0)))</f>
        <v/>
      </c>
      <c r="J138" s="6">
        <f>IF($A138="","",IF($D138&lt;0,"ยอดติดลบ ตรวจสอบ",IF($D138&lt;=$I138,"ต้องสั่ง","")))</f>
        <v/>
      </c>
      <c r="K138" s="9">
        <f>IF(OR($A138="",N($H138)=0),"",INT(MAX($D138,0)/$H138))</f>
        <v/>
      </c>
    </row>
    <row r="139">
      <c r="A139" s="6">
        <f>IF('สินค้า'!$A137="","",'สินค้า'!$A137)</f>
        <v/>
      </c>
      <c r="B139" s="6">
        <f>IF($A139="","",'สินค้า'!$B137)</f>
        <v/>
      </c>
      <c r="C139" s="7">
        <f>IF($A139="","",IF($D139&lt;0,"ติดลบ ","")&amp;IF($D139=0,"0 "&amp;'สินค้า'!$C137,TRIM(IF($E139&gt;0,$E139&amp;" ลัง ","")&amp;IF($F139&gt;0,$F139&amp;" แพ็ก ","")&amp;IF($G139&gt;0,$G139&amp;" "&amp;'สินค้า'!$C137,""))))</f>
        <v/>
      </c>
      <c r="D139" s="8">
        <f>IF($A139="","",SUMIFS(MoveBase,MoveCode,$A139,MoveDate,"&lt;="&amp;AsOfDate))</f>
        <v/>
      </c>
      <c r="E139" s="9">
        <f>IF($A139="","",IF(N('สินค้า'!$E137)&gt;0,INT(ABS($D139)/'สินค้า'!$E137),0))</f>
        <v/>
      </c>
      <c r="F139" s="9">
        <f>IF($A139="","",IF(N('สินค้า'!$D137)&gt;0,INT(IF(N('สินค้า'!$E137)&gt;0,MOD(ABS($D139),'สินค้า'!$E137),ABS($D139))/'สินค้า'!$D137),0))</f>
        <v/>
      </c>
      <c r="G139" s="9">
        <f>IF($A139="","",ABS($D139)-$E139*N('สินค้า'!$E137)-$F139*N('สินค้า'!$D137))</f>
        <v/>
      </c>
      <c r="H139" s="10">
        <f>IF($A139="","",-SUMIFS(MoveBase,MoveCode,$A139,MoveType,"ขาย",MoveDate,"&gt;"&amp;(AsOfDate-30),MoveDate,"&lt;="&amp;AsOfDate)/30)</f>
        <v/>
      </c>
      <c r="I139" s="9">
        <f>IF($A139="","",IF('สินค้า'!$H137&lt;&gt;"",'สินค้า'!$H137,ROUNDUP($H139*N('สินค้า'!$F137)+N('สินค้า'!$G137),0)))</f>
        <v/>
      </c>
      <c r="J139" s="6">
        <f>IF($A139="","",IF($D139&lt;0,"ยอดติดลบ ตรวจสอบ",IF($D139&lt;=$I139,"ต้องสั่ง","")))</f>
        <v/>
      </c>
      <c r="K139" s="9">
        <f>IF(OR($A139="",N($H139)=0),"",INT(MAX($D139,0)/$H139))</f>
        <v/>
      </c>
    </row>
    <row r="140">
      <c r="A140" s="6">
        <f>IF('สินค้า'!$A138="","",'สินค้า'!$A138)</f>
        <v/>
      </c>
      <c r="B140" s="6">
        <f>IF($A140="","",'สินค้า'!$B138)</f>
        <v/>
      </c>
      <c r="C140" s="7">
        <f>IF($A140="","",IF($D140&lt;0,"ติดลบ ","")&amp;IF($D140=0,"0 "&amp;'สินค้า'!$C138,TRIM(IF($E140&gt;0,$E140&amp;" ลัง ","")&amp;IF($F140&gt;0,$F140&amp;" แพ็ก ","")&amp;IF($G140&gt;0,$G140&amp;" "&amp;'สินค้า'!$C138,""))))</f>
        <v/>
      </c>
      <c r="D140" s="8">
        <f>IF($A140="","",SUMIFS(MoveBase,MoveCode,$A140,MoveDate,"&lt;="&amp;AsOfDate))</f>
        <v/>
      </c>
      <c r="E140" s="9">
        <f>IF($A140="","",IF(N('สินค้า'!$E138)&gt;0,INT(ABS($D140)/'สินค้า'!$E138),0))</f>
        <v/>
      </c>
      <c r="F140" s="9">
        <f>IF($A140="","",IF(N('สินค้า'!$D138)&gt;0,INT(IF(N('สินค้า'!$E138)&gt;0,MOD(ABS($D140),'สินค้า'!$E138),ABS($D140))/'สินค้า'!$D138),0))</f>
        <v/>
      </c>
      <c r="G140" s="9">
        <f>IF($A140="","",ABS($D140)-$E140*N('สินค้า'!$E138)-$F140*N('สินค้า'!$D138))</f>
        <v/>
      </c>
      <c r="H140" s="10">
        <f>IF($A140="","",-SUMIFS(MoveBase,MoveCode,$A140,MoveType,"ขาย",MoveDate,"&gt;"&amp;(AsOfDate-30),MoveDate,"&lt;="&amp;AsOfDate)/30)</f>
        <v/>
      </c>
      <c r="I140" s="9">
        <f>IF($A140="","",IF('สินค้า'!$H138&lt;&gt;"",'สินค้า'!$H138,ROUNDUP($H140*N('สินค้า'!$F138)+N('สินค้า'!$G138),0)))</f>
        <v/>
      </c>
      <c r="J140" s="6">
        <f>IF($A140="","",IF($D140&lt;0,"ยอดติดลบ ตรวจสอบ",IF($D140&lt;=$I140,"ต้องสั่ง","")))</f>
        <v/>
      </c>
      <c r="K140" s="9">
        <f>IF(OR($A140="",N($H140)=0),"",INT(MAX($D140,0)/$H140))</f>
        <v/>
      </c>
    </row>
    <row r="141">
      <c r="A141" s="6">
        <f>IF('สินค้า'!$A139="","",'สินค้า'!$A139)</f>
        <v/>
      </c>
      <c r="B141" s="6">
        <f>IF($A141="","",'สินค้า'!$B139)</f>
        <v/>
      </c>
      <c r="C141" s="7">
        <f>IF($A141="","",IF($D141&lt;0,"ติดลบ ","")&amp;IF($D141=0,"0 "&amp;'สินค้า'!$C139,TRIM(IF($E141&gt;0,$E141&amp;" ลัง ","")&amp;IF($F141&gt;0,$F141&amp;" แพ็ก ","")&amp;IF($G141&gt;0,$G141&amp;" "&amp;'สินค้า'!$C139,""))))</f>
        <v/>
      </c>
      <c r="D141" s="8">
        <f>IF($A141="","",SUMIFS(MoveBase,MoveCode,$A141,MoveDate,"&lt;="&amp;AsOfDate))</f>
        <v/>
      </c>
      <c r="E141" s="9">
        <f>IF($A141="","",IF(N('สินค้า'!$E139)&gt;0,INT(ABS($D141)/'สินค้า'!$E139),0))</f>
        <v/>
      </c>
      <c r="F141" s="9">
        <f>IF($A141="","",IF(N('สินค้า'!$D139)&gt;0,INT(IF(N('สินค้า'!$E139)&gt;0,MOD(ABS($D141),'สินค้า'!$E139),ABS($D141))/'สินค้า'!$D139),0))</f>
        <v/>
      </c>
      <c r="G141" s="9">
        <f>IF($A141="","",ABS($D141)-$E141*N('สินค้า'!$E139)-$F141*N('สินค้า'!$D139))</f>
        <v/>
      </c>
      <c r="H141" s="10">
        <f>IF($A141="","",-SUMIFS(MoveBase,MoveCode,$A141,MoveType,"ขาย",MoveDate,"&gt;"&amp;(AsOfDate-30),MoveDate,"&lt;="&amp;AsOfDate)/30)</f>
        <v/>
      </c>
      <c r="I141" s="9">
        <f>IF($A141="","",IF('สินค้า'!$H139&lt;&gt;"",'สินค้า'!$H139,ROUNDUP($H141*N('สินค้า'!$F139)+N('สินค้า'!$G139),0)))</f>
        <v/>
      </c>
      <c r="J141" s="6">
        <f>IF($A141="","",IF($D141&lt;0,"ยอดติดลบ ตรวจสอบ",IF($D141&lt;=$I141,"ต้องสั่ง","")))</f>
        <v/>
      </c>
      <c r="K141" s="9">
        <f>IF(OR($A141="",N($H141)=0),"",INT(MAX($D141,0)/$H141))</f>
        <v/>
      </c>
    </row>
    <row r="142">
      <c r="A142" s="6">
        <f>IF('สินค้า'!$A140="","",'สินค้า'!$A140)</f>
        <v/>
      </c>
      <c r="B142" s="6">
        <f>IF($A142="","",'สินค้า'!$B140)</f>
        <v/>
      </c>
      <c r="C142" s="7">
        <f>IF($A142="","",IF($D142&lt;0,"ติดลบ ","")&amp;IF($D142=0,"0 "&amp;'สินค้า'!$C140,TRIM(IF($E142&gt;0,$E142&amp;" ลัง ","")&amp;IF($F142&gt;0,$F142&amp;" แพ็ก ","")&amp;IF($G142&gt;0,$G142&amp;" "&amp;'สินค้า'!$C140,""))))</f>
        <v/>
      </c>
      <c r="D142" s="8">
        <f>IF($A142="","",SUMIFS(MoveBase,MoveCode,$A142,MoveDate,"&lt;="&amp;AsOfDate))</f>
        <v/>
      </c>
      <c r="E142" s="9">
        <f>IF($A142="","",IF(N('สินค้า'!$E140)&gt;0,INT(ABS($D142)/'สินค้า'!$E140),0))</f>
        <v/>
      </c>
      <c r="F142" s="9">
        <f>IF($A142="","",IF(N('สินค้า'!$D140)&gt;0,INT(IF(N('สินค้า'!$E140)&gt;0,MOD(ABS($D142),'สินค้า'!$E140),ABS($D142))/'สินค้า'!$D140),0))</f>
        <v/>
      </c>
      <c r="G142" s="9">
        <f>IF($A142="","",ABS($D142)-$E142*N('สินค้า'!$E140)-$F142*N('สินค้า'!$D140))</f>
        <v/>
      </c>
      <c r="H142" s="10">
        <f>IF($A142="","",-SUMIFS(MoveBase,MoveCode,$A142,MoveType,"ขาย",MoveDate,"&gt;"&amp;(AsOfDate-30),MoveDate,"&lt;="&amp;AsOfDate)/30)</f>
        <v/>
      </c>
      <c r="I142" s="9">
        <f>IF($A142="","",IF('สินค้า'!$H140&lt;&gt;"",'สินค้า'!$H140,ROUNDUP($H142*N('สินค้า'!$F140)+N('สินค้า'!$G140),0)))</f>
        <v/>
      </c>
      <c r="J142" s="6">
        <f>IF($A142="","",IF($D142&lt;0,"ยอดติดลบ ตรวจสอบ",IF($D142&lt;=$I142,"ต้องสั่ง","")))</f>
        <v/>
      </c>
      <c r="K142" s="9">
        <f>IF(OR($A142="",N($H142)=0),"",INT(MAX($D142,0)/$H142))</f>
        <v/>
      </c>
    </row>
    <row r="143">
      <c r="A143" s="6">
        <f>IF('สินค้า'!$A141="","",'สินค้า'!$A141)</f>
        <v/>
      </c>
      <c r="B143" s="6">
        <f>IF($A143="","",'สินค้า'!$B141)</f>
        <v/>
      </c>
      <c r="C143" s="7">
        <f>IF($A143="","",IF($D143&lt;0,"ติดลบ ","")&amp;IF($D143=0,"0 "&amp;'สินค้า'!$C141,TRIM(IF($E143&gt;0,$E143&amp;" ลัง ","")&amp;IF($F143&gt;0,$F143&amp;" แพ็ก ","")&amp;IF($G143&gt;0,$G143&amp;" "&amp;'สินค้า'!$C141,""))))</f>
        <v/>
      </c>
      <c r="D143" s="8">
        <f>IF($A143="","",SUMIFS(MoveBase,MoveCode,$A143,MoveDate,"&lt;="&amp;AsOfDate))</f>
        <v/>
      </c>
      <c r="E143" s="9">
        <f>IF($A143="","",IF(N('สินค้า'!$E141)&gt;0,INT(ABS($D143)/'สินค้า'!$E141),0))</f>
        <v/>
      </c>
      <c r="F143" s="9">
        <f>IF($A143="","",IF(N('สินค้า'!$D141)&gt;0,INT(IF(N('สินค้า'!$E141)&gt;0,MOD(ABS($D143),'สินค้า'!$E141),ABS($D143))/'สินค้า'!$D141),0))</f>
        <v/>
      </c>
      <c r="G143" s="9">
        <f>IF($A143="","",ABS($D143)-$E143*N('สินค้า'!$E141)-$F143*N('สินค้า'!$D141))</f>
        <v/>
      </c>
      <c r="H143" s="10">
        <f>IF($A143="","",-SUMIFS(MoveBase,MoveCode,$A143,MoveType,"ขาย",MoveDate,"&gt;"&amp;(AsOfDate-30),MoveDate,"&lt;="&amp;AsOfDate)/30)</f>
        <v/>
      </c>
      <c r="I143" s="9">
        <f>IF($A143="","",IF('สินค้า'!$H141&lt;&gt;"",'สินค้า'!$H141,ROUNDUP($H143*N('สินค้า'!$F141)+N('สินค้า'!$G141),0)))</f>
        <v/>
      </c>
      <c r="J143" s="6">
        <f>IF($A143="","",IF($D143&lt;0,"ยอดติดลบ ตรวจสอบ",IF($D143&lt;=$I143,"ต้องสั่ง","")))</f>
        <v/>
      </c>
      <c r="K143" s="9">
        <f>IF(OR($A143="",N($H143)=0),"",INT(MAX($D143,0)/$H143))</f>
        <v/>
      </c>
    </row>
    <row r="144">
      <c r="A144" s="6">
        <f>IF('สินค้า'!$A142="","",'สินค้า'!$A142)</f>
        <v/>
      </c>
      <c r="B144" s="6">
        <f>IF($A144="","",'สินค้า'!$B142)</f>
        <v/>
      </c>
      <c r="C144" s="7">
        <f>IF($A144="","",IF($D144&lt;0,"ติดลบ ","")&amp;IF($D144=0,"0 "&amp;'สินค้า'!$C142,TRIM(IF($E144&gt;0,$E144&amp;" ลัง ","")&amp;IF($F144&gt;0,$F144&amp;" แพ็ก ","")&amp;IF($G144&gt;0,$G144&amp;" "&amp;'สินค้า'!$C142,""))))</f>
        <v/>
      </c>
      <c r="D144" s="8">
        <f>IF($A144="","",SUMIFS(MoveBase,MoveCode,$A144,MoveDate,"&lt;="&amp;AsOfDate))</f>
        <v/>
      </c>
      <c r="E144" s="9">
        <f>IF($A144="","",IF(N('สินค้า'!$E142)&gt;0,INT(ABS($D144)/'สินค้า'!$E142),0))</f>
        <v/>
      </c>
      <c r="F144" s="9">
        <f>IF($A144="","",IF(N('สินค้า'!$D142)&gt;0,INT(IF(N('สินค้า'!$E142)&gt;0,MOD(ABS($D144),'สินค้า'!$E142),ABS($D144))/'สินค้า'!$D142),0))</f>
        <v/>
      </c>
      <c r="G144" s="9">
        <f>IF($A144="","",ABS($D144)-$E144*N('สินค้า'!$E142)-$F144*N('สินค้า'!$D142))</f>
        <v/>
      </c>
      <c r="H144" s="10">
        <f>IF($A144="","",-SUMIFS(MoveBase,MoveCode,$A144,MoveType,"ขาย",MoveDate,"&gt;"&amp;(AsOfDate-30),MoveDate,"&lt;="&amp;AsOfDate)/30)</f>
        <v/>
      </c>
      <c r="I144" s="9">
        <f>IF($A144="","",IF('สินค้า'!$H142&lt;&gt;"",'สินค้า'!$H142,ROUNDUP($H144*N('สินค้า'!$F142)+N('สินค้า'!$G142),0)))</f>
        <v/>
      </c>
      <c r="J144" s="6">
        <f>IF($A144="","",IF($D144&lt;0,"ยอดติดลบ ตรวจสอบ",IF($D144&lt;=$I144,"ต้องสั่ง","")))</f>
        <v/>
      </c>
      <c r="K144" s="9">
        <f>IF(OR($A144="",N($H144)=0),"",INT(MAX($D144,0)/$H144))</f>
        <v/>
      </c>
    </row>
    <row r="145">
      <c r="A145" s="6">
        <f>IF('สินค้า'!$A143="","",'สินค้า'!$A143)</f>
        <v/>
      </c>
      <c r="B145" s="6">
        <f>IF($A145="","",'สินค้า'!$B143)</f>
        <v/>
      </c>
      <c r="C145" s="7">
        <f>IF($A145="","",IF($D145&lt;0,"ติดลบ ","")&amp;IF($D145=0,"0 "&amp;'สินค้า'!$C143,TRIM(IF($E145&gt;0,$E145&amp;" ลัง ","")&amp;IF($F145&gt;0,$F145&amp;" แพ็ก ","")&amp;IF($G145&gt;0,$G145&amp;" "&amp;'สินค้า'!$C143,""))))</f>
        <v/>
      </c>
      <c r="D145" s="8">
        <f>IF($A145="","",SUMIFS(MoveBase,MoveCode,$A145,MoveDate,"&lt;="&amp;AsOfDate))</f>
        <v/>
      </c>
      <c r="E145" s="9">
        <f>IF($A145="","",IF(N('สินค้า'!$E143)&gt;0,INT(ABS($D145)/'สินค้า'!$E143),0))</f>
        <v/>
      </c>
      <c r="F145" s="9">
        <f>IF($A145="","",IF(N('สินค้า'!$D143)&gt;0,INT(IF(N('สินค้า'!$E143)&gt;0,MOD(ABS($D145),'สินค้า'!$E143),ABS($D145))/'สินค้า'!$D143),0))</f>
        <v/>
      </c>
      <c r="G145" s="9">
        <f>IF($A145="","",ABS($D145)-$E145*N('สินค้า'!$E143)-$F145*N('สินค้า'!$D143))</f>
        <v/>
      </c>
      <c r="H145" s="10">
        <f>IF($A145="","",-SUMIFS(MoveBase,MoveCode,$A145,MoveType,"ขาย",MoveDate,"&gt;"&amp;(AsOfDate-30),MoveDate,"&lt;="&amp;AsOfDate)/30)</f>
        <v/>
      </c>
      <c r="I145" s="9">
        <f>IF($A145="","",IF('สินค้า'!$H143&lt;&gt;"",'สินค้า'!$H143,ROUNDUP($H145*N('สินค้า'!$F143)+N('สินค้า'!$G143),0)))</f>
        <v/>
      </c>
      <c r="J145" s="6">
        <f>IF($A145="","",IF($D145&lt;0,"ยอดติดลบ ตรวจสอบ",IF($D145&lt;=$I145,"ต้องสั่ง","")))</f>
        <v/>
      </c>
      <c r="K145" s="9">
        <f>IF(OR($A145="",N($H145)=0),"",INT(MAX($D145,0)/$H145))</f>
        <v/>
      </c>
    </row>
    <row r="146">
      <c r="A146" s="6">
        <f>IF('สินค้า'!$A144="","",'สินค้า'!$A144)</f>
        <v/>
      </c>
      <c r="B146" s="6">
        <f>IF($A146="","",'สินค้า'!$B144)</f>
        <v/>
      </c>
      <c r="C146" s="7">
        <f>IF($A146="","",IF($D146&lt;0,"ติดลบ ","")&amp;IF($D146=0,"0 "&amp;'สินค้า'!$C144,TRIM(IF($E146&gt;0,$E146&amp;" ลัง ","")&amp;IF($F146&gt;0,$F146&amp;" แพ็ก ","")&amp;IF($G146&gt;0,$G146&amp;" "&amp;'สินค้า'!$C144,""))))</f>
        <v/>
      </c>
      <c r="D146" s="8">
        <f>IF($A146="","",SUMIFS(MoveBase,MoveCode,$A146,MoveDate,"&lt;="&amp;AsOfDate))</f>
        <v/>
      </c>
      <c r="E146" s="9">
        <f>IF($A146="","",IF(N('สินค้า'!$E144)&gt;0,INT(ABS($D146)/'สินค้า'!$E144),0))</f>
        <v/>
      </c>
      <c r="F146" s="9">
        <f>IF($A146="","",IF(N('สินค้า'!$D144)&gt;0,INT(IF(N('สินค้า'!$E144)&gt;0,MOD(ABS($D146),'สินค้า'!$E144),ABS($D146))/'สินค้า'!$D144),0))</f>
        <v/>
      </c>
      <c r="G146" s="9">
        <f>IF($A146="","",ABS($D146)-$E146*N('สินค้า'!$E144)-$F146*N('สินค้า'!$D144))</f>
        <v/>
      </c>
      <c r="H146" s="10">
        <f>IF($A146="","",-SUMIFS(MoveBase,MoveCode,$A146,MoveType,"ขาย",MoveDate,"&gt;"&amp;(AsOfDate-30),MoveDate,"&lt;="&amp;AsOfDate)/30)</f>
        <v/>
      </c>
      <c r="I146" s="9">
        <f>IF($A146="","",IF('สินค้า'!$H144&lt;&gt;"",'สินค้า'!$H144,ROUNDUP($H146*N('สินค้า'!$F144)+N('สินค้า'!$G144),0)))</f>
        <v/>
      </c>
      <c r="J146" s="6">
        <f>IF($A146="","",IF($D146&lt;0,"ยอดติดลบ ตรวจสอบ",IF($D146&lt;=$I146,"ต้องสั่ง","")))</f>
        <v/>
      </c>
      <c r="K146" s="9">
        <f>IF(OR($A146="",N($H146)=0),"",INT(MAX($D146,0)/$H146))</f>
        <v/>
      </c>
    </row>
    <row r="147">
      <c r="A147" s="6">
        <f>IF('สินค้า'!$A145="","",'สินค้า'!$A145)</f>
        <v/>
      </c>
      <c r="B147" s="6">
        <f>IF($A147="","",'สินค้า'!$B145)</f>
        <v/>
      </c>
      <c r="C147" s="7">
        <f>IF($A147="","",IF($D147&lt;0,"ติดลบ ","")&amp;IF($D147=0,"0 "&amp;'สินค้า'!$C145,TRIM(IF($E147&gt;0,$E147&amp;" ลัง ","")&amp;IF($F147&gt;0,$F147&amp;" แพ็ก ","")&amp;IF($G147&gt;0,$G147&amp;" "&amp;'สินค้า'!$C145,""))))</f>
        <v/>
      </c>
      <c r="D147" s="8">
        <f>IF($A147="","",SUMIFS(MoveBase,MoveCode,$A147,MoveDate,"&lt;="&amp;AsOfDate))</f>
        <v/>
      </c>
      <c r="E147" s="9">
        <f>IF($A147="","",IF(N('สินค้า'!$E145)&gt;0,INT(ABS($D147)/'สินค้า'!$E145),0))</f>
        <v/>
      </c>
      <c r="F147" s="9">
        <f>IF($A147="","",IF(N('สินค้า'!$D145)&gt;0,INT(IF(N('สินค้า'!$E145)&gt;0,MOD(ABS($D147),'สินค้า'!$E145),ABS($D147))/'สินค้า'!$D145),0))</f>
        <v/>
      </c>
      <c r="G147" s="9">
        <f>IF($A147="","",ABS($D147)-$E147*N('สินค้า'!$E145)-$F147*N('สินค้า'!$D145))</f>
        <v/>
      </c>
      <c r="H147" s="10">
        <f>IF($A147="","",-SUMIFS(MoveBase,MoveCode,$A147,MoveType,"ขาย",MoveDate,"&gt;"&amp;(AsOfDate-30),MoveDate,"&lt;="&amp;AsOfDate)/30)</f>
        <v/>
      </c>
      <c r="I147" s="9">
        <f>IF($A147="","",IF('สินค้า'!$H145&lt;&gt;"",'สินค้า'!$H145,ROUNDUP($H147*N('สินค้า'!$F145)+N('สินค้า'!$G145),0)))</f>
        <v/>
      </c>
      <c r="J147" s="6">
        <f>IF($A147="","",IF($D147&lt;0,"ยอดติดลบ ตรวจสอบ",IF($D147&lt;=$I147,"ต้องสั่ง","")))</f>
        <v/>
      </c>
      <c r="K147" s="9">
        <f>IF(OR($A147="",N($H147)=0),"",INT(MAX($D147,0)/$H147))</f>
        <v/>
      </c>
    </row>
    <row r="148">
      <c r="A148" s="6">
        <f>IF('สินค้า'!$A146="","",'สินค้า'!$A146)</f>
        <v/>
      </c>
      <c r="B148" s="6">
        <f>IF($A148="","",'สินค้า'!$B146)</f>
        <v/>
      </c>
      <c r="C148" s="7">
        <f>IF($A148="","",IF($D148&lt;0,"ติดลบ ","")&amp;IF($D148=0,"0 "&amp;'สินค้า'!$C146,TRIM(IF($E148&gt;0,$E148&amp;" ลัง ","")&amp;IF($F148&gt;0,$F148&amp;" แพ็ก ","")&amp;IF($G148&gt;0,$G148&amp;" "&amp;'สินค้า'!$C146,""))))</f>
        <v/>
      </c>
      <c r="D148" s="8">
        <f>IF($A148="","",SUMIFS(MoveBase,MoveCode,$A148,MoveDate,"&lt;="&amp;AsOfDate))</f>
        <v/>
      </c>
      <c r="E148" s="9">
        <f>IF($A148="","",IF(N('สินค้า'!$E146)&gt;0,INT(ABS($D148)/'สินค้า'!$E146),0))</f>
        <v/>
      </c>
      <c r="F148" s="9">
        <f>IF($A148="","",IF(N('สินค้า'!$D146)&gt;0,INT(IF(N('สินค้า'!$E146)&gt;0,MOD(ABS($D148),'สินค้า'!$E146),ABS($D148))/'สินค้า'!$D146),0))</f>
        <v/>
      </c>
      <c r="G148" s="9">
        <f>IF($A148="","",ABS($D148)-$E148*N('สินค้า'!$E146)-$F148*N('สินค้า'!$D146))</f>
        <v/>
      </c>
      <c r="H148" s="10">
        <f>IF($A148="","",-SUMIFS(MoveBase,MoveCode,$A148,MoveType,"ขาย",MoveDate,"&gt;"&amp;(AsOfDate-30),MoveDate,"&lt;="&amp;AsOfDate)/30)</f>
        <v/>
      </c>
      <c r="I148" s="9">
        <f>IF($A148="","",IF('สินค้า'!$H146&lt;&gt;"",'สินค้า'!$H146,ROUNDUP($H148*N('สินค้า'!$F146)+N('สินค้า'!$G146),0)))</f>
        <v/>
      </c>
      <c r="J148" s="6">
        <f>IF($A148="","",IF($D148&lt;0,"ยอดติดลบ ตรวจสอบ",IF($D148&lt;=$I148,"ต้องสั่ง","")))</f>
        <v/>
      </c>
      <c r="K148" s="9">
        <f>IF(OR($A148="",N($H148)=0),"",INT(MAX($D148,0)/$H148))</f>
        <v/>
      </c>
    </row>
    <row r="149">
      <c r="A149" s="6">
        <f>IF('สินค้า'!$A147="","",'สินค้า'!$A147)</f>
        <v/>
      </c>
      <c r="B149" s="6">
        <f>IF($A149="","",'สินค้า'!$B147)</f>
        <v/>
      </c>
      <c r="C149" s="7">
        <f>IF($A149="","",IF($D149&lt;0,"ติดลบ ","")&amp;IF($D149=0,"0 "&amp;'สินค้า'!$C147,TRIM(IF($E149&gt;0,$E149&amp;" ลัง ","")&amp;IF($F149&gt;0,$F149&amp;" แพ็ก ","")&amp;IF($G149&gt;0,$G149&amp;" "&amp;'สินค้า'!$C147,""))))</f>
        <v/>
      </c>
      <c r="D149" s="8">
        <f>IF($A149="","",SUMIFS(MoveBase,MoveCode,$A149,MoveDate,"&lt;="&amp;AsOfDate))</f>
        <v/>
      </c>
      <c r="E149" s="9">
        <f>IF($A149="","",IF(N('สินค้า'!$E147)&gt;0,INT(ABS($D149)/'สินค้า'!$E147),0))</f>
        <v/>
      </c>
      <c r="F149" s="9">
        <f>IF($A149="","",IF(N('สินค้า'!$D147)&gt;0,INT(IF(N('สินค้า'!$E147)&gt;0,MOD(ABS($D149),'สินค้า'!$E147),ABS($D149))/'สินค้า'!$D147),0))</f>
        <v/>
      </c>
      <c r="G149" s="9">
        <f>IF($A149="","",ABS($D149)-$E149*N('สินค้า'!$E147)-$F149*N('สินค้า'!$D147))</f>
        <v/>
      </c>
      <c r="H149" s="10">
        <f>IF($A149="","",-SUMIFS(MoveBase,MoveCode,$A149,MoveType,"ขาย",MoveDate,"&gt;"&amp;(AsOfDate-30),MoveDate,"&lt;="&amp;AsOfDate)/30)</f>
        <v/>
      </c>
      <c r="I149" s="9">
        <f>IF($A149="","",IF('สินค้า'!$H147&lt;&gt;"",'สินค้า'!$H147,ROUNDUP($H149*N('สินค้า'!$F147)+N('สินค้า'!$G147),0)))</f>
        <v/>
      </c>
      <c r="J149" s="6">
        <f>IF($A149="","",IF($D149&lt;0,"ยอดติดลบ ตรวจสอบ",IF($D149&lt;=$I149,"ต้องสั่ง","")))</f>
        <v/>
      </c>
      <c r="K149" s="9">
        <f>IF(OR($A149="",N($H149)=0),"",INT(MAX($D149,0)/$H149))</f>
        <v/>
      </c>
    </row>
    <row r="150">
      <c r="A150" s="6">
        <f>IF('สินค้า'!$A148="","",'สินค้า'!$A148)</f>
        <v/>
      </c>
      <c r="B150" s="6">
        <f>IF($A150="","",'สินค้า'!$B148)</f>
        <v/>
      </c>
      <c r="C150" s="7">
        <f>IF($A150="","",IF($D150&lt;0,"ติดลบ ","")&amp;IF($D150=0,"0 "&amp;'สินค้า'!$C148,TRIM(IF($E150&gt;0,$E150&amp;" ลัง ","")&amp;IF($F150&gt;0,$F150&amp;" แพ็ก ","")&amp;IF($G150&gt;0,$G150&amp;" "&amp;'สินค้า'!$C148,""))))</f>
        <v/>
      </c>
      <c r="D150" s="8">
        <f>IF($A150="","",SUMIFS(MoveBase,MoveCode,$A150,MoveDate,"&lt;="&amp;AsOfDate))</f>
        <v/>
      </c>
      <c r="E150" s="9">
        <f>IF($A150="","",IF(N('สินค้า'!$E148)&gt;0,INT(ABS($D150)/'สินค้า'!$E148),0))</f>
        <v/>
      </c>
      <c r="F150" s="9">
        <f>IF($A150="","",IF(N('สินค้า'!$D148)&gt;0,INT(IF(N('สินค้า'!$E148)&gt;0,MOD(ABS($D150),'สินค้า'!$E148),ABS($D150))/'สินค้า'!$D148),0))</f>
        <v/>
      </c>
      <c r="G150" s="9">
        <f>IF($A150="","",ABS($D150)-$E150*N('สินค้า'!$E148)-$F150*N('สินค้า'!$D148))</f>
        <v/>
      </c>
      <c r="H150" s="10">
        <f>IF($A150="","",-SUMIFS(MoveBase,MoveCode,$A150,MoveType,"ขาย",MoveDate,"&gt;"&amp;(AsOfDate-30),MoveDate,"&lt;="&amp;AsOfDate)/30)</f>
        <v/>
      </c>
      <c r="I150" s="9">
        <f>IF($A150="","",IF('สินค้า'!$H148&lt;&gt;"",'สินค้า'!$H148,ROUNDUP($H150*N('สินค้า'!$F148)+N('สินค้า'!$G148),0)))</f>
        <v/>
      </c>
      <c r="J150" s="6">
        <f>IF($A150="","",IF($D150&lt;0,"ยอดติดลบ ตรวจสอบ",IF($D150&lt;=$I150,"ต้องสั่ง","")))</f>
        <v/>
      </c>
      <c r="K150" s="9">
        <f>IF(OR($A150="",N($H150)=0),"",INT(MAX($D150,0)/$H150))</f>
        <v/>
      </c>
    </row>
    <row r="151">
      <c r="A151" s="6">
        <f>IF('สินค้า'!$A149="","",'สินค้า'!$A149)</f>
        <v/>
      </c>
      <c r="B151" s="6">
        <f>IF($A151="","",'สินค้า'!$B149)</f>
        <v/>
      </c>
      <c r="C151" s="7">
        <f>IF($A151="","",IF($D151&lt;0,"ติดลบ ","")&amp;IF($D151=0,"0 "&amp;'สินค้า'!$C149,TRIM(IF($E151&gt;0,$E151&amp;" ลัง ","")&amp;IF($F151&gt;0,$F151&amp;" แพ็ก ","")&amp;IF($G151&gt;0,$G151&amp;" "&amp;'สินค้า'!$C149,""))))</f>
        <v/>
      </c>
      <c r="D151" s="8">
        <f>IF($A151="","",SUMIFS(MoveBase,MoveCode,$A151,MoveDate,"&lt;="&amp;AsOfDate))</f>
        <v/>
      </c>
      <c r="E151" s="9">
        <f>IF($A151="","",IF(N('สินค้า'!$E149)&gt;0,INT(ABS($D151)/'สินค้า'!$E149),0))</f>
        <v/>
      </c>
      <c r="F151" s="9">
        <f>IF($A151="","",IF(N('สินค้า'!$D149)&gt;0,INT(IF(N('สินค้า'!$E149)&gt;0,MOD(ABS($D151),'สินค้า'!$E149),ABS($D151))/'สินค้า'!$D149),0))</f>
        <v/>
      </c>
      <c r="G151" s="9">
        <f>IF($A151="","",ABS($D151)-$E151*N('สินค้า'!$E149)-$F151*N('สินค้า'!$D149))</f>
        <v/>
      </c>
      <c r="H151" s="10">
        <f>IF($A151="","",-SUMIFS(MoveBase,MoveCode,$A151,MoveType,"ขาย",MoveDate,"&gt;"&amp;(AsOfDate-30),MoveDate,"&lt;="&amp;AsOfDate)/30)</f>
        <v/>
      </c>
      <c r="I151" s="9">
        <f>IF($A151="","",IF('สินค้า'!$H149&lt;&gt;"",'สินค้า'!$H149,ROUNDUP($H151*N('สินค้า'!$F149)+N('สินค้า'!$G149),0)))</f>
        <v/>
      </c>
      <c r="J151" s="6">
        <f>IF($A151="","",IF($D151&lt;0,"ยอดติดลบ ตรวจสอบ",IF($D151&lt;=$I151,"ต้องสั่ง","")))</f>
        <v/>
      </c>
      <c r="K151" s="9">
        <f>IF(OR($A151="",N($H151)=0),"",INT(MAX($D151,0)/$H151))</f>
        <v/>
      </c>
    </row>
    <row r="152">
      <c r="A152" s="6">
        <f>IF('สินค้า'!$A150="","",'สินค้า'!$A150)</f>
        <v/>
      </c>
      <c r="B152" s="6">
        <f>IF($A152="","",'สินค้า'!$B150)</f>
        <v/>
      </c>
      <c r="C152" s="7">
        <f>IF($A152="","",IF($D152&lt;0,"ติดลบ ","")&amp;IF($D152=0,"0 "&amp;'สินค้า'!$C150,TRIM(IF($E152&gt;0,$E152&amp;" ลัง ","")&amp;IF($F152&gt;0,$F152&amp;" แพ็ก ","")&amp;IF($G152&gt;0,$G152&amp;" "&amp;'สินค้า'!$C150,""))))</f>
        <v/>
      </c>
      <c r="D152" s="8">
        <f>IF($A152="","",SUMIFS(MoveBase,MoveCode,$A152,MoveDate,"&lt;="&amp;AsOfDate))</f>
        <v/>
      </c>
      <c r="E152" s="9">
        <f>IF($A152="","",IF(N('สินค้า'!$E150)&gt;0,INT(ABS($D152)/'สินค้า'!$E150),0))</f>
        <v/>
      </c>
      <c r="F152" s="9">
        <f>IF($A152="","",IF(N('สินค้า'!$D150)&gt;0,INT(IF(N('สินค้า'!$E150)&gt;0,MOD(ABS($D152),'สินค้า'!$E150),ABS($D152))/'สินค้า'!$D150),0))</f>
        <v/>
      </c>
      <c r="G152" s="9">
        <f>IF($A152="","",ABS($D152)-$E152*N('สินค้า'!$E150)-$F152*N('สินค้า'!$D150))</f>
        <v/>
      </c>
      <c r="H152" s="10">
        <f>IF($A152="","",-SUMIFS(MoveBase,MoveCode,$A152,MoveType,"ขาย",MoveDate,"&gt;"&amp;(AsOfDate-30),MoveDate,"&lt;="&amp;AsOfDate)/30)</f>
        <v/>
      </c>
      <c r="I152" s="9">
        <f>IF($A152="","",IF('สินค้า'!$H150&lt;&gt;"",'สินค้า'!$H150,ROUNDUP($H152*N('สินค้า'!$F150)+N('สินค้า'!$G150),0)))</f>
        <v/>
      </c>
      <c r="J152" s="6">
        <f>IF($A152="","",IF($D152&lt;0,"ยอดติดลบ ตรวจสอบ",IF($D152&lt;=$I152,"ต้องสั่ง","")))</f>
        <v/>
      </c>
      <c r="K152" s="9">
        <f>IF(OR($A152="",N($H152)=0),"",INT(MAX($D152,0)/$H152))</f>
        <v/>
      </c>
    </row>
    <row r="153">
      <c r="A153" s="6">
        <f>IF('สินค้า'!$A151="","",'สินค้า'!$A151)</f>
        <v/>
      </c>
      <c r="B153" s="6">
        <f>IF($A153="","",'สินค้า'!$B151)</f>
        <v/>
      </c>
      <c r="C153" s="7">
        <f>IF($A153="","",IF($D153&lt;0,"ติดลบ ","")&amp;IF($D153=0,"0 "&amp;'สินค้า'!$C151,TRIM(IF($E153&gt;0,$E153&amp;" ลัง ","")&amp;IF($F153&gt;0,$F153&amp;" แพ็ก ","")&amp;IF($G153&gt;0,$G153&amp;" "&amp;'สินค้า'!$C151,""))))</f>
        <v/>
      </c>
      <c r="D153" s="8">
        <f>IF($A153="","",SUMIFS(MoveBase,MoveCode,$A153,MoveDate,"&lt;="&amp;AsOfDate))</f>
        <v/>
      </c>
      <c r="E153" s="9">
        <f>IF($A153="","",IF(N('สินค้า'!$E151)&gt;0,INT(ABS($D153)/'สินค้า'!$E151),0))</f>
        <v/>
      </c>
      <c r="F153" s="9">
        <f>IF($A153="","",IF(N('สินค้า'!$D151)&gt;0,INT(IF(N('สินค้า'!$E151)&gt;0,MOD(ABS($D153),'สินค้า'!$E151),ABS($D153))/'สินค้า'!$D151),0))</f>
        <v/>
      </c>
      <c r="G153" s="9">
        <f>IF($A153="","",ABS($D153)-$E153*N('สินค้า'!$E151)-$F153*N('สินค้า'!$D151))</f>
        <v/>
      </c>
      <c r="H153" s="10">
        <f>IF($A153="","",-SUMIFS(MoveBase,MoveCode,$A153,MoveType,"ขาย",MoveDate,"&gt;"&amp;(AsOfDate-30),MoveDate,"&lt;="&amp;AsOfDate)/30)</f>
        <v/>
      </c>
      <c r="I153" s="9">
        <f>IF($A153="","",IF('สินค้า'!$H151&lt;&gt;"",'สินค้า'!$H151,ROUNDUP($H153*N('สินค้า'!$F151)+N('สินค้า'!$G151),0)))</f>
        <v/>
      </c>
      <c r="J153" s="6">
        <f>IF($A153="","",IF($D153&lt;0,"ยอดติดลบ ตรวจสอบ",IF($D153&lt;=$I153,"ต้องสั่ง","")))</f>
        <v/>
      </c>
      <c r="K153" s="9">
        <f>IF(OR($A153="",N($H153)=0),"",INT(MAX($D153,0)/$H153))</f>
        <v/>
      </c>
    </row>
    <row r="154">
      <c r="A154" s="6">
        <f>IF('สินค้า'!$A152="","",'สินค้า'!$A152)</f>
        <v/>
      </c>
      <c r="B154" s="6">
        <f>IF($A154="","",'สินค้า'!$B152)</f>
        <v/>
      </c>
      <c r="C154" s="7">
        <f>IF($A154="","",IF($D154&lt;0,"ติดลบ ","")&amp;IF($D154=0,"0 "&amp;'สินค้า'!$C152,TRIM(IF($E154&gt;0,$E154&amp;" ลัง ","")&amp;IF($F154&gt;0,$F154&amp;" แพ็ก ","")&amp;IF($G154&gt;0,$G154&amp;" "&amp;'สินค้า'!$C152,""))))</f>
        <v/>
      </c>
      <c r="D154" s="8">
        <f>IF($A154="","",SUMIFS(MoveBase,MoveCode,$A154,MoveDate,"&lt;="&amp;AsOfDate))</f>
        <v/>
      </c>
      <c r="E154" s="9">
        <f>IF($A154="","",IF(N('สินค้า'!$E152)&gt;0,INT(ABS($D154)/'สินค้า'!$E152),0))</f>
        <v/>
      </c>
      <c r="F154" s="9">
        <f>IF($A154="","",IF(N('สินค้า'!$D152)&gt;0,INT(IF(N('สินค้า'!$E152)&gt;0,MOD(ABS($D154),'สินค้า'!$E152),ABS($D154))/'สินค้า'!$D152),0))</f>
        <v/>
      </c>
      <c r="G154" s="9">
        <f>IF($A154="","",ABS($D154)-$E154*N('สินค้า'!$E152)-$F154*N('สินค้า'!$D152))</f>
        <v/>
      </c>
      <c r="H154" s="10">
        <f>IF($A154="","",-SUMIFS(MoveBase,MoveCode,$A154,MoveType,"ขาย",MoveDate,"&gt;"&amp;(AsOfDate-30),MoveDate,"&lt;="&amp;AsOfDate)/30)</f>
        <v/>
      </c>
      <c r="I154" s="9">
        <f>IF($A154="","",IF('สินค้า'!$H152&lt;&gt;"",'สินค้า'!$H152,ROUNDUP($H154*N('สินค้า'!$F152)+N('สินค้า'!$G152),0)))</f>
        <v/>
      </c>
      <c r="J154" s="6">
        <f>IF($A154="","",IF($D154&lt;0,"ยอดติดลบ ตรวจสอบ",IF($D154&lt;=$I154,"ต้องสั่ง","")))</f>
        <v/>
      </c>
      <c r="K154" s="9">
        <f>IF(OR($A154="",N($H154)=0),"",INT(MAX($D154,0)/$H154))</f>
        <v/>
      </c>
    </row>
    <row r="155">
      <c r="A155" s="6">
        <f>IF('สินค้า'!$A153="","",'สินค้า'!$A153)</f>
        <v/>
      </c>
      <c r="B155" s="6">
        <f>IF($A155="","",'สินค้า'!$B153)</f>
        <v/>
      </c>
      <c r="C155" s="7">
        <f>IF($A155="","",IF($D155&lt;0,"ติดลบ ","")&amp;IF($D155=0,"0 "&amp;'สินค้า'!$C153,TRIM(IF($E155&gt;0,$E155&amp;" ลัง ","")&amp;IF($F155&gt;0,$F155&amp;" แพ็ก ","")&amp;IF($G155&gt;0,$G155&amp;" "&amp;'สินค้า'!$C153,""))))</f>
        <v/>
      </c>
      <c r="D155" s="8">
        <f>IF($A155="","",SUMIFS(MoveBase,MoveCode,$A155,MoveDate,"&lt;="&amp;AsOfDate))</f>
        <v/>
      </c>
      <c r="E155" s="9">
        <f>IF($A155="","",IF(N('สินค้า'!$E153)&gt;0,INT(ABS($D155)/'สินค้า'!$E153),0))</f>
        <v/>
      </c>
      <c r="F155" s="9">
        <f>IF($A155="","",IF(N('สินค้า'!$D153)&gt;0,INT(IF(N('สินค้า'!$E153)&gt;0,MOD(ABS($D155),'สินค้า'!$E153),ABS($D155))/'สินค้า'!$D153),0))</f>
        <v/>
      </c>
      <c r="G155" s="9">
        <f>IF($A155="","",ABS($D155)-$E155*N('สินค้า'!$E153)-$F155*N('สินค้า'!$D153))</f>
        <v/>
      </c>
      <c r="H155" s="10">
        <f>IF($A155="","",-SUMIFS(MoveBase,MoveCode,$A155,MoveType,"ขาย",MoveDate,"&gt;"&amp;(AsOfDate-30),MoveDate,"&lt;="&amp;AsOfDate)/30)</f>
        <v/>
      </c>
      <c r="I155" s="9">
        <f>IF($A155="","",IF('สินค้า'!$H153&lt;&gt;"",'สินค้า'!$H153,ROUNDUP($H155*N('สินค้า'!$F153)+N('สินค้า'!$G153),0)))</f>
        <v/>
      </c>
      <c r="J155" s="6">
        <f>IF($A155="","",IF($D155&lt;0,"ยอดติดลบ ตรวจสอบ",IF($D155&lt;=$I155,"ต้องสั่ง","")))</f>
        <v/>
      </c>
      <c r="K155" s="9">
        <f>IF(OR($A155="",N($H155)=0),"",INT(MAX($D155,0)/$H155))</f>
        <v/>
      </c>
    </row>
    <row r="156">
      <c r="A156" s="6">
        <f>IF('สินค้า'!$A154="","",'สินค้า'!$A154)</f>
        <v/>
      </c>
      <c r="B156" s="6">
        <f>IF($A156="","",'สินค้า'!$B154)</f>
        <v/>
      </c>
      <c r="C156" s="7">
        <f>IF($A156="","",IF($D156&lt;0,"ติดลบ ","")&amp;IF($D156=0,"0 "&amp;'สินค้า'!$C154,TRIM(IF($E156&gt;0,$E156&amp;" ลัง ","")&amp;IF($F156&gt;0,$F156&amp;" แพ็ก ","")&amp;IF($G156&gt;0,$G156&amp;" "&amp;'สินค้า'!$C154,""))))</f>
        <v/>
      </c>
      <c r="D156" s="8">
        <f>IF($A156="","",SUMIFS(MoveBase,MoveCode,$A156,MoveDate,"&lt;="&amp;AsOfDate))</f>
        <v/>
      </c>
      <c r="E156" s="9">
        <f>IF($A156="","",IF(N('สินค้า'!$E154)&gt;0,INT(ABS($D156)/'สินค้า'!$E154),0))</f>
        <v/>
      </c>
      <c r="F156" s="9">
        <f>IF($A156="","",IF(N('สินค้า'!$D154)&gt;0,INT(IF(N('สินค้า'!$E154)&gt;0,MOD(ABS($D156),'สินค้า'!$E154),ABS($D156))/'สินค้า'!$D154),0))</f>
        <v/>
      </c>
      <c r="G156" s="9">
        <f>IF($A156="","",ABS($D156)-$E156*N('สินค้า'!$E154)-$F156*N('สินค้า'!$D154))</f>
        <v/>
      </c>
      <c r="H156" s="10">
        <f>IF($A156="","",-SUMIFS(MoveBase,MoveCode,$A156,MoveType,"ขาย",MoveDate,"&gt;"&amp;(AsOfDate-30),MoveDate,"&lt;="&amp;AsOfDate)/30)</f>
        <v/>
      </c>
      <c r="I156" s="9">
        <f>IF($A156="","",IF('สินค้า'!$H154&lt;&gt;"",'สินค้า'!$H154,ROUNDUP($H156*N('สินค้า'!$F154)+N('สินค้า'!$G154),0)))</f>
        <v/>
      </c>
      <c r="J156" s="6">
        <f>IF($A156="","",IF($D156&lt;0,"ยอดติดลบ ตรวจสอบ",IF($D156&lt;=$I156,"ต้องสั่ง","")))</f>
        <v/>
      </c>
      <c r="K156" s="9">
        <f>IF(OR($A156="",N($H156)=0),"",INT(MAX($D156,0)/$H156))</f>
        <v/>
      </c>
    </row>
    <row r="157">
      <c r="A157" s="6">
        <f>IF('สินค้า'!$A155="","",'สินค้า'!$A155)</f>
        <v/>
      </c>
      <c r="B157" s="6">
        <f>IF($A157="","",'สินค้า'!$B155)</f>
        <v/>
      </c>
      <c r="C157" s="7">
        <f>IF($A157="","",IF($D157&lt;0,"ติดลบ ","")&amp;IF($D157=0,"0 "&amp;'สินค้า'!$C155,TRIM(IF($E157&gt;0,$E157&amp;" ลัง ","")&amp;IF($F157&gt;0,$F157&amp;" แพ็ก ","")&amp;IF($G157&gt;0,$G157&amp;" "&amp;'สินค้า'!$C155,""))))</f>
        <v/>
      </c>
      <c r="D157" s="8">
        <f>IF($A157="","",SUMIFS(MoveBase,MoveCode,$A157,MoveDate,"&lt;="&amp;AsOfDate))</f>
        <v/>
      </c>
      <c r="E157" s="9">
        <f>IF($A157="","",IF(N('สินค้า'!$E155)&gt;0,INT(ABS($D157)/'สินค้า'!$E155),0))</f>
        <v/>
      </c>
      <c r="F157" s="9">
        <f>IF($A157="","",IF(N('สินค้า'!$D155)&gt;0,INT(IF(N('สินค้า'!$E155)&gt;0,MOD(ABS($D157),'สินค้า'!$E155),ABS($D157))/'สินค้า'!$D155),0))</f>
        <v/>
      </c>
      <c r="G157" s="9">
        <f>IF($A157="","",ABS($D157)-$E157*N('สินค้า'!$E155)-$F157*N('สินค้า'!$D155))</f>
        <v/>
      </c>
      <c r="H157" s="10">
        <f>IF($A157="","",-SUMIFS(MoveBase,MoveCode,$A157,MoveType,"ขาย",MoveDate,"&gt;"&amp;(AsOfDate-30),MoveDate,"&lt;="&amp;AsOfDate)/30)</f>
        <v/>
      </c>
      <c r="I157" s="9">
        <f>IF($A157="","",IF('สินค้า'!$H155&lt;&gt;"",'สินค้า'!$H155,ROUNDUP($H157*N('สินค้า'!$F155)+N('สินค้า'!$G155),0)))</f>
        <v/>
      </c>
      <c r="J157" s="6">
        <f>IF($A157="","",IF($D157&lt;0,"ยอดติดลบ ตรวจสอบ",IF($D157&lt;=$I157,"ต้องสั่ง","")))</f>
        <v/>
      </c>
      <c r="K157" s="9">
        <f>IF(OR($A157="",N($H157)=0),"",INT(MAX($D157,0)/$H157))</f>
        <v/>
      </c>
    </row>
    <row r="158">
      <c r="A158" s="6">
        <f>IF('สินค้า'!$A156="","",'สินค้า'!$A156)</f>
        <v/>
      </c>
      <c r="B158" s="6">
        <f>IF($A158="","",'สินค้า'!$B156)</f>
        <v/>
      </c>
      <c r="C158" s="7">
        <f>IF($A158="","",IF($D158&lt;0,"ติดลบ ","")&amp;IF($D158=0,"0 "&amp;'สินค้า'!$C156,TRIM(IF($E158&gt;0,$E158&amp;" ลัง ","")&amp;IF($F158&gt;0,$F158&amp;" แพ็ก ","")&amp;IF($G158&gt;0,$G158&amp;" "&amp;'สินค้า'!$C156,""))))</f>
        <v/>
      </c>
      <c r="D158" s="8">
        <f>IF($A158="","",SUMIFS(MoveBase,MoveCode,$A158,MoveDate,"&lt;="&amp;AsOfDate))</f>
        <v/>
      </c>
      <c r="E158" s="9">
        <f>IF($A158="","",IF(N('สินค้า'!$E156)&gt;0,INT(ABS($D158)/'สินค้า'!$E156),0))</f>
        <v/>
      </c>
      <c r="F158" s="9">
        <f>IF($A158="","",IF(N('สินค้า'!$D156)&gt;0,INT(IF(N('สินค้า'!$E156)&gt;0,MOD(ABS($D158),'สินค้า'!$E156),ABS($D158))/'สินค้า'!$D156),0))</f>
        <v/>
      </c>
      <c r="G158" s="9">
        <f>IF($A158="","",ABS($D158)-$E158*N('สินค้า'!$E156)-$F158*N('สินค้า'!$D156))</f>
        <v/>
      </c>
      <c r="H158" s="10">
        <f>IF($A158="","",-SUMIFS(MoveBase,MoveCode,$A158,MoveType,"ขาย",MoveDate,"&gt;"&amp;(AsOfDate-30),MoveDate,"&lt;="&amp;AsOfDate)/30)</f>
        <v/>
      </c>
      <c r="I158" s="9">
        <f>IF($A158="","",IF('สินค้า'!$H156&lt;&gt;"",'สินค้า'!$H156,ROUNDUP($H158*N('สินค้า'!$F156)+N('สินค้า'!$G156),0)))</f>
        <v/>
      </c>
      <c r="J158" s="6">
        <f>IF($A158="","",IF($D158&lt;0,"ยอดติดลบ ตรวจสอบ",IF($D158&lt;=$I158,"ต้องสั่ง","")))</f>
        <v/>
      </c>
      <c r="K158" s="9">
        <f>IF(OR($A158="",N($H158)=0),"",INT(MAX($D158,0)/$H158))</f>
        <v/>
      </c>
    </row>
    <row r="159">
      <c r="A159" s="6">
        <f>IF('สินค้า'!$A157="","",'สินค้า'!$A157)</f>
        <v/>
      </c>
      <c r="B159" s="6">
        <f>IF($A159="","",'สินค้า'!$B157)</f>
        <v/>
      </c>
      <c r="C159" s="7">
        <f>IF($A159="","",IF($D159&lt;0,"ติดลบ ","")&amp;IF($D159=0,"0 "&amp;'สินค้า'!$C157,TRIM(IF($E159&gt;0,$E159&amp;" ลัง ","")&amp;IF($F159&gt;0,$F159&amp;" แพ็ก ","")&amp;IF($G159&gt;0,$G159&amp;" "&amp;'สินค้า'!$C157,""))))</f>
        <v/>
      </c>
      <c r="D159" s="8">
        <f>IF($A159="","",SUMIFS(MoveBase,MoveCode,$A159,MoveDate,"&lt;="&amp;AsOfDate))</f>
        <v/>
      </c>
      <c r="E159" s="9">
        <f>IF($A159="","",IF(N('สินค้า'!$E157)&gt;0,INT(ABS($D159)/'สินค้า'!$E157),0))</f>
        <v/>
      </c>
      <c r="F159" s="9">
        <f>IF($A159="","",IF(N('สินค้า'!$D157)&gt;0,INT(IF(N('สินค้า'!$E157)&gt;0,MOD(ABS($D159),'สินค้า'!$E157),ABS($D159))/'สินค้า'!$D157),0))</f>
        <v/>
      </c>
      <c r="G159" s="9">
        <f>IF($A159="","",ABS($D159)-$E159*N('สินค้า'!$E157)-$F159*N('สินค้า'!$D157))</f>
        <v/>
      </c>
      <c r="H159" s="10">
        <f>IF($A159="","",-SUMIFS(MoveBase,MoveCode,$A159,MoveType,"ขาย",MoveDate,"&gt;"&amp;(AsOfDate-30),MoveDate,"&lt;="&amp;AsOfDate)/30)</f>
        <v/>
      </c>
      <c r="I159" s="9">
        <f>IF($A159="","",IF('สินค้า'!$H157&lt;&gt;"",'สินค้า'!$H157,ROUNDUP($H159*N('สินค้า'!$F157)+N('สินค้า'!$G157),0)))</f>
        <v/>
      </c>
      <c r="J159" s="6">
        <f>IF($A159="","",IF($D159&lt;0,"ยอดติดลบ ตรวจสอบ",IF($D159&lt;=$I159,"ต้องสั่ง","")))</f>
        <v/>
      </c>
      <c r="K159" s="9">
        <f>IF(OR($A159="",N($H159)=0),"",INT(MAX($D159,0)/$H159))</f>
        <v/>
      </c>
    </row>
    <row r="160">
      <c r="A160" s="6">
        <f>IF('สินค้า'!$A158="","",'สินค้า'!$A158)</f>
        <v/>
      </c>
      <c r="B160" s="6">
        <f>IF($A160="","",'สินค้า'!$B158)</f>
        <v/>
      </c>
      <c r="C160" s="7">
        <f>IF($A160="","",IF($D160&lt;0,"ติดลบ ","")&amp;IF($D160=0,"0 "&amp;'สินค้า'!$C158,TRIM(IF($E160&gt;0,$E160&amp;" ลัง ","")&amp;IF($F160&gt;0,$F160&amp;" แพ็ก ","")&amp;IF($G160&gt;0,$G160&amp;" "&amp;'สินค้า'!$C158,""))))</f>
        <v/>
      </c>
      <c r="D160" s="8">
        <f>IF($A160="","",SUMIFS(MoveBase,MoveCode,$A160,MoveDate,"&lt;="&amp;AsOfDate))</f>
        <v/>
      </c>
      <c r="E160" s="9">
        <f>IF($A160="","",IF(N('สินค้า'!$E158)&gt;0,INT(ABS($D160)/'สินค้า'!$E158),0))</f>
        <v/>
      </c>
      <c r="F160" s="9">
        <f>IF($A160="","",IF(N('สินค้า'!$D158)&gt;0,INT(IF(N('สินค้า'!$E158)&gt;0,MOD(ABS($D160),'สินค้า'!$E158),ABS($D160))/'สินค้า'!$D158),0))</f>
        <v/>
      </c>
      <c r="G160" s="9">
        <f>IF($A160="","",ABS($D160)-$E160*N('สินค้า'!$E158)-$F160*N('สินค้า'!$D158))</f>
        <v/>
      </c>
      <c r="H160" s="10">
        <f>IF($A160="","",-SUMIFS(MoveBase,MoveCode,$A160,MoveType,"ขาย",MoveDate,"&gt;"&amp;(AsOfDate-30),MoveDate,"&lt;="&amp;AsOfDate)/30)</f>
        <v/>
      </c>
      <c r="I160" s="9">
        <f>IF($A160="","",IF('สินค้า'!$H158&lt;&gt;"",'สินค้า'!$H158,ROUNDUP($H160*N('สินค้า'!$F158)+N('สินค้า'!$G158),0)))</f>
        <v/>
      </c>
      <c r="J160" s="6">
        <f>IF($A160="","",IF($D160&lt;0,"ยอดติดลบ ตรวจสอบ",IF($D160&lt;=$I160,"ต้องสั่ง","")))</f>
        <v/>
      </c>
      <c r="K160" s="9">
        <f>IF(OR($A160="",N($H160)=0),"",INT(MAX($D160,0)/$H160))</f>
        <v/>
      </c>
    </row>
    <row r="161">
      <c r="A161" s="6">
        <f>IF('สินค้า'!$A159="","",'สินค้า'!$A159)</f>
        <v/>
      </c>
      <c r="B161" s="6">
        <f>IF($A161="","",'สินค้า'!$B159)</f>
        <v/>
      </c>
      <c r="C161" s="7">
        <f>IF($A161="","",IF($D161&lt;0,"ติดลบ ","")&amp;IF($D161=0,"0 "&amp;'สินค้า'!$C159,TRIM(IF($E161&gt;0,$E161&amp;" ลัง ","")&amp;IF($F161&gt;0,$F161&amp;" แพ็ก ","")&amp;IF($G161&gt;0,$G161&amp;" "&amp;'สินค้า'!$C159,""))))</f>
        <v/>
      </c>
      <c r="D161" s="8">
        <f>IF($A161="","",SUMIFS(MoveBase,MoveCode,$A161,MoveDate,"&lt;="&amp;AsOfDate))</f>
        <v/>
      </c>
      <c r="E161" s="9">
        <f>IF($A161="","",IF(N('สินค้า'!$E159)&gt;0,INT(ABS($D161)/'สินค้า'!$E159),0))</f>
        <v/>
      </c>
      <c r="F161" s="9">
        <f>IF($A161="","",IF(N('สินค้า'!$D159)&gt;0,INT(IF(N('สินค้า'!$E159)&gt;0,MOD(ABS($D161),'สินค้า'!$E159),ABS($D161))/'สินค้า'!$D159),0))</f>
        <v/>
      </c>
      <c r="G161" s="9">
        <f>IF($A161="","",ABS($D161)-$E161*N('สินค้า'!$E159)-$F161*N('สินค้า'!$D159))</f>
        <v/>
      </c>
      <c r="H161" s="10">
        <f>IF($A161="","",-SUMIFS(MoveBase,MoveCode,$A161,MoveType,"ขาย",MoveDate,"&gt;"&amp;(AsOfDate-30),MoveDate,"&lt;="&amp;AsOfDate)/30)</f>
        <v/>
      </c>
      <c r="I161" s="9">
        <f>IF($A161="","",IF('สินค้า'!$H159&lt;&gt;"",'สินค้า'!$H159,ROUNDUP($H161*N('สินค้า'!$F159)+N('สินค้า'!$G159),0)))</f>
        <v/>
      </c>
      <c r="J161" s="6">
        <f>IF($A161="","",IF($D161&lt;0,"ยอดติดลบ ตรวจสอบ",IF($D161&lt;=$I161,"ต้องสั่ง","")))</f>
        <v/>
      </c>
      <c r="K161" s="9">
        <f>IF(OR($A161="",N($H161)=0),"",INT(MAX($D161,0)/$H161))</f>
        <v/>
      </c>
    </row>
    <row r="162">
      <c r="A162" s="6">
        <f>IF('สินค้า'!$A160="","",'สินค้า'!$A160)</f>
        <v/>
      </c>
      <c r="B162" s="6">
        <f>IF($A162="","",'สินค้า'!$B160)</f>
        <v/>
      </c>
      <c r="C162" s="7">
        <f>IF($A162="","",IF($D162&lt;0,"ติดลบ ","")&amp;IF($D162=0,"0 "&amp;'สินค้า'!$C160,TRIM(IF($E162&gt;0,$E162&amp;" ลัง ","")&amp;IF($F162&gt;0,$F162&amp;" แพ็ก ","")&amp;IF($G162&gt;0,$G162&amp;" "&amp;'สินค้า'!$C160,""))))</f>
        <v/>
      </c>
      <c r="D162" s="8">
        <f>IF($A162="","",SUMIFS(MoveBase,MoveCode,$A162,MoveDate,"&lt;="&amp;AsOfDate))</f>
        <v/>
      </c>
      <c r="E162" s="9">
        <f>IF($A162="","",IF(N('สินค้า'!$E160)&gt;0,INT(ABS($D162)/'สินค้า'!$E160),0))</f>
        <v/>
      </c>
      <c r="F162" s="9">
        <f>IF($A162="","",IF(N('สินค้า'!$D160)&gt;0,INT(IF(N('สินค้า'!$E160)&gt;0,MOD(ABS($D162),'สินค้า'!$E160),ABS($D162))/'สินค้า'!$D160),0))</f>
        <v/>
      </c>
      <c r="G162" s="9">
        <f>IF($A162="","",ABS($D162)-$E162*N('สินค้า'!$E160)-$F162*N('สินค้า'!$D160))</f>
        <v/>
      </c>
      <c r="H162" s="10">
        <f>IF($A162="","",-SUMIFS(MoveBase,MoveCode,$A162,MoveType,"ขาย",MoveDate,"&gt;"&amp;(AsOfDate-30),MoveDate,"&lt;="&amp;AsOfDate)/30)</f>
        <v/>
      </c>
      <c r="I162" s="9">
        <f>IF($A162="","",IF('สินค้า'!$H160&lt;&gt;"",'สินค้า'!$H160,ROUNDUP($H162*N('สินค้า'!$F160)+N('สินค้า'!$G160),0)))</f>
        <v/>
      </c>
      <c r="J162" s="6">
        <f>IF($A162="","",IF($D162&lt;0,"ยอดติดลบ ตรวจสอบ",IF($D162&lt;=$I162,"ต้องสั่ง","")))</f>
        <v/>
      </c>
      <c r="K162" s="9">
        <f>IF(OR($A162="",N($H162)=0),"",INT(MAX($D162,0)/$H162))</f>
        <v/>
      </c>
    </row>
    <row r="163">
      <c r="A163" s="6">
        <f>IF('สินค้า'!$A161="","",'สินค้า'!$A161)</f>
        <v/>
      </c>
      <c r="B163" s="6">
        <f>IF($A163="","",'สินค้า'!$B161)</f>
        <v/>
      </c>
      <c r="C163" s="7">
        <f>IF($A163="","",IF($D163&lt;0,"ติดลบ ","")&amp;IF($D163=0,"0 "&amp;'สินค้า'!$C161,TRIM(IF($E163&gt;0,$E163&amp;" ลัง ","")&amp;IF($F163&gt;0,$F163&amp;" แพ็ก ","")&amp;IF($G163&gt;0,$G163&amp;" "&amp;'สินค้า'!$C161,""))))</f>
        <v/>
      </c>
      <c r="D163" s="8">
        <f>IF($A163="","",SUMIFS(MoveBase,MoveCode,$A163,MoveDate,"&lt;="&amp;AsOfDate))</f>
        <v/>
      </c>
      <c r="E163" s="9">
        <f>IF($A163="","",IF(N('สินค้า'!$E161)&gt;0,INT(ABS($D163)/'สินค้า'!$E161),0))</f>
        <v/>
      </c>
      <c r="F163" s="9">
        <f>IF($A163="","",IF(N('สินค้า'!$D161)&gt;0,INT(IF(N('สินค้า'!$E161)&gt;0,MOD(ABS($D163),'สินค้า'!$E161),ABS($D163))/'สินค้า'!$D161),0))</f>
        <v/>
      </c>
      <c r="G163" s="9">
        <f>IF($A163="","",ABS($D163)-$E163*N('สินค้า'!$E161)-$F163*N('สินค้า'!$D161))</f>
        <v/>
      </c>
      <c r="H163" s="10">
        <f>IF($A163="","",-SUMIFS(MoveBase,MoveCode,$A163,MoveType,"ขาย",MoveDate,"&gt;"&amp;(AsOfDate-30),MoveDate,"&lt;="&amp;AsOfDate)/30)</f>
        <v/>
      </c>
      <c r="I163" s="9">
        <f>IF($A163="","",IF('สินค้า'!$H161&lt;&gt;"",'สินค้า'!$H161,ROUNDUP($H163*N('สินค้า'!$F161)+N('สินค้า'!$G161),0)))</f>
        <v/>
      </c>
      <c r="J163" s="6">
        <f>IF($A163="","",IF($D163&lt;0,"ยอดติดลบ ตรวจสอบ",IF($D163&lt;=$I163,"ต้องสั่ง","")))</f>
        <v/>
      </c>
      <c r="K163" s="9">
        <f>IF(OR($A163="",N($H163)=0),"",INT(MAX($D163,0)/$H163))</f>
        <v/>
      </c>
    </row>
    <row r="164">
      <c r="A164" s="6">
        <f>IF('สินค้า'!$A162="","",'สินค้า'!$A162)</f>
        <v/>
      </c>
      <c r="B164" s="6">
        <f>IF($A164="","",'สินค้า'!$B162)</f>
        <v/>
      </c>
      <c r="C164" s="7">
        <f>IF($A164="","",IF($D164&lt;0,"ติดลบ ","")&amp;IF($D164=0,"0 "&amp;'สินค้า'!$C162,TRIM(IF($E164&gt;0,$E164&amp;" ลัง ","")&amp;IF($F164&gt;0,$F164&amp;" แพ็ก ","")&amp;IF($G164&gt;0,$G164&amp;" "&amp;'สินค้า'!$C162,""))))</f>
        <v/>
      </c>
      <c r="D164" s="8">
        <f>IF($A164="","",SUMIFS(MoveBase,MoveCode,$A164,MoveDate,"&lt;="&amp;AsOfDate))</f>
        <v/>
      </c>
      <c r="E164" s="9">
        <f>IF($A164="","",IF(N('สินค้า'!$E162)&gt;0,INT(ABS($D164)/'สินค้า'!$E162),0))</f>
        <v/>
      </c>
      <c r="F164" s="9">
        <f>IF($A164="","",IF(N('สินค้า'!$D162)&gt;0,INT(IF(N('สินค้า'!$E162)&gt;0,MOD(ABS($D164),'สินค้า'!$E162),ABS($D164))/'สินค้า'!$D162),0))</f>
        <v/>
      </c>
      <c r="G164" s="9">
        <f>IF($A164="","",ABS($D164)-$E164*N('สินค้า'!$E162)-$F164*N('สินค้า'!$D162))</f>
        <v/>
      </c>
      <c r="H164" s="10">
        <f>IF($A164="","",-SUMIFS(MoveBase,MoveCode,$A164,MoveType,"ขาย",MoveDate,"&gt;"&amp;(AsOfDate-30),MoveDate,"&lt;="&amp;AsOfDate)/30)</f>
        <v/>
      </c>
      <c r="I164" s="9">
        <f>IF($A164="","",IF('สินค้า'!$H162&lt;&gt;"",'สินค้า'!$H162,ROUNDUP($H164*N('สินค้า'!$F162)+N('สินค้า'!$G162),0)))</f>
        <v/>
      </c>
      <c r="J164" s="6">
        <f>IF($A164="","",IF($D164&lt;0,"ยอดติดลบ ตรวจสอบ",IF($D164&lt;=$I164,"ต้องสั่ง","")))</f>
        <v/>
      </c>
      <c r="K164" s="9">
        <f>IF(OR($A164="",N($H164)=0),"",INT(MAX($D164,0)/$H164))</f>
        <v/>
      </c>
    </row>
    <row r="165">
      <c r="A165" s="6">
        <f>IF('สินค้า'!$A163="","",'สินค้า'!$A163)</f>
        <v/>
      </c>
      <c r="B165" s="6">
        <f>IF($A165="","",'สินค้า'!$B163)</f>
        <v/>
      </c>
      <c r="C165" s="7">
        <f>IF($A165="","",IF($D165&lt;0,"ติดลบ ","")&amp;IF($D165=0,"0 "&amp;'สินค้า'!$C163,TRIM(IF($E165&gt;0,$E165&amp;" ลัง ","")&amp;IF($F165&gt;0,$F165&amp;" แพ็ก ","")&amp;IF($G165&gt;0,$G165&amp;" "&amp;'สินค้า'!$C163,""))))</f>
        <v/>
      </c>
      <c r="D165" s="8">
        <f>IF($A165="","",SUMIFS(MoveBase,MoveCode,$A165,MoveDate,"&lt;="&amp;AsOfDate))</f>
        <v/>
      </c>
      <c r="E165" s="9">
        <f>IF($A165="","",IF(N('สินค้า'!$E163)&gt;0,INT(ABS($D165)/'สินค้า'!$E163),0))</f>
        <v/>
      </c>
      <c r="F165" s="9">
        <f>IF($A165="","",IF(N('สินค้า'!$D163)&gt;0,INT(IF(N('สินค้า'!$E163)&gt;0,MOD(ABS($D165),'สินค้า'!$E163),ABS($D165))/'สินค้า'!$D163),0))</f>
        <v/>
      </c>
      <c r="G165" s="9">
        <f>IF($A165="","",ABS($D165)-$E165*N('สินค้า'!$E163)-$F165*N('สินค้า'!$D163))</f>
        <v/>
      </c>
      <c r="H165" s="10">
        <f>IF($A165="","",-SUMIFS(MoveBase,MoveCode,$A165,MoveType,"ขาย",MoveDate,"&gt;"&amp;(AsOfDate-30),MoveDate,"&lt;="&amp;AsOfDate)/30)</f>
        <v/>
      </c>
      <c r="I165" s="9">
        <f>IF($A165="","",IF('สินค้า'!$H163&lt;&gt;"",'สินค้า'!$H163,ROUNDUP($H165*N('สินค้า'!$F163)+N('สินค้า'!$G163),0)))</f>
        <v/>
      </c>
      <c r="J165" s="6">
        <f>IF($A165="","",IF($D165&lt;0,"ยอดติดลบ ตรวจสอบ",IF($D165&lt;=$I165,"ต้องสั่ง","")))</f>
        <v/>
      </c>
      <c r="K165" s="9">
        <f>IF(OR($A165="",N($H165)=0),"",INT(MAX($D165,0)/$H165))</f>
        <v/>
      </c>
    </row>
    <row r="166">
      <c r="A166" s="6">
        <f>IF('สินค้า'!$A164="","",'สินค้า'!$A164)</f>
        <v/>
      </c>
      <c r="B166" s="6">
        <f>IF($A166="","",'สินค้า'!$B164)</f>
        <v/>
      </c>
      <c r="C166" s="7">
        <f>IF($A166="","",IF($D166&lt;0,"ติดลบ ","")&amp;IF($D166=0,"0 "&amp;'สินค้า'!$C164,TRIM(IF($E166&gt;0,$E166&amp;" ลัง ","")&amp;IF($F166&gt;0,$F166&amp;" แพ็ก ","")&amp;IF($G166&gt;0,$G166&amp;" "&amp;'สินค้า'!$C164,""))))</f>
        <v/>
      </c>
      <c r="D166" s="8">
        <f>IF($A166="","",SUMIFS(MoveBase,MoveCode,$A166,MoveDate,"&lt;="&amp;AsOfDate))</f>
        <v/>
      </c>
      <c r="E166" s="9">
        <f>IF($A166="","",IF(N('สินค้า'!$E164)&gt;0,INT(ABS($D166)/'สินค้า'!$E164),0))</f>
        <v/>
      </c>
      <c r="F166" s="9">
        <f>IF($A166="","",IF(N('สินค้า'!$D164)&gt;0,INT(IF(N('สินค้า'!$E164)&gt;0,MOD(ABS($D166),'สินค้า'!$E164),ABS($D166))/'สินค้า'!$D164),0))</f>
        <v/>
      </c>
      <c r="G166" s="9">
        <f>IF($A166="","",ABS($D166)-$E166*N('สินค้า'!$E164)-$F166*N('สินค้า'!$D164))</f>
        <v/>
      </c>
      <c r="H166" s="10">
        <f>IF($A166="","",-SUMIFS(MoveBase,MoveCode,$A166,MoveType,"ขาย",MoveDate,"&gt;"&amp;(AsOfDate-30),MoveDate,"&lt;="&amp;AsOfDate)/30)</f>
        <v/>
      </c>
      <c r="I166" s="9">
        <f>IF($A166="","",IF('สินค้า'!$H164&lt;&gt;"",'สินค้า'!$H164,ROUNDUP($H166*N('สินค้า'!$F164)+N('สินค้า'!$G164),0)))</f>
        <v/>
      </c>
      <c r="J166" s="6">
        <f>IF($A166="","",IF($D166&lt;0,"ยอดติดลบ ตรวจสอบ",IF($D166&lt;=$I166,"ต้องสั่ง","")))</f>
        <v/>
      </c>
      <c r="K166" s="9">
        <f>IF(OR($A166="",N($H166)=0),"",INT(MAX($D166,0)/$H166))</f>
        <v/>
      </c>
    </row>
    <row r="167">
      <c r="A167" s="6">
        <f>IF('สินค้า'!$A165="","",'สินค้า'!$A165)</f>
        <v/>
      </c>
      <c r="B167" s="6">
        <f>IF($A167="","",'สินค้า'!$B165)</f>
        <v/>
      </c>
      <c r="C167" s="7">
        <f>IF($A167="","",IF($D167&lt;0,"ติดลบ ","")&amp;IF($D167=0,"0 "&amp;'สินค้า'!$C165,TRIM(IF($E167&gt;0,$E167&amp;" ลัง ","")&amp;IF($F167&gt;0,$F167&amp;" แพ็ก ","")&amp;IF($G167&gt;0,$G167&amp;" "&amp;'สินค้า'!$C165,""))))</f>
        <v/>
      </c>
      <c r="D167" s="8">
        <f>IF($A167="","",SUMIFS(MoveBase,MoveCode,$A167,MoveDate,"&lt;="&amp;AsOfDate))</f>
        <v/>
      </c>
      <c r="E167" s="9">
        <f>IF($A167="","",IF(N('สินค้า'!$E165)&gt;0,INT(ABS($D167)/'สินค้า'!$E165),0))</f>
        <v/>
      </c>
      <c r="F167" s="9">
        <f>IF($A167="","",IF(N('สินค้า'!$D165)&gt;0,INT(IF(N('สินค้า'!$E165)&gt;0,MOD(ABS($D167),'สินค้า'!$E165),ABS($D167))/'สินค้า'!$D165),0))</f>
        <v/>
      </c>
      <c r="G167" s="9">
        <f>IF($A167="","",ABS($D167)-$E167*N('สินค้า'!$E165)-$F167*N('สินค้า'!$D165))</f>
        <v/>
      </c>
      <c r="H167" s="10">
        <f>IF($A167="","",-SUMIFS(MoveBase,MoveCode,$A167,MoveType,"ขาย",MoveDate,"&gt;"&amp;(AsOfDate-30),MoveDate,"&lt;="&amp;AsOfDate)/30)</f>
        <v/>
      </c>
      <c r="I167" s="9">
        <f>IF($A167="","",IF('สินค้า'!$H165&lt;&gt;"",'สินค้า'!$H165,ROUNDUP($H167*N('สินค้า'!$F165)+N('สินค้า'!$G165),0)))</f>
        <v/>
      </c>
      <c r="J167" s="6">
        <f>IF($A167="","",IF($D167&lt;0,"ยอดติดลบ ตรวจสอบ",IF($D167&lt;=$I167,"ต้องสั่ง","")))</f>
        <v/>
      </c>
      <c r="K167" s="9">
        <f>IF(OR($A167="",N($H167)=0),"",INT(MAX($D167,0)/$H167))</f>
        <v/>
      </c>
    </row>
    <row r="168">
      <c r="A168" s="6">
        <f>IF('สินค้า'!$A166="","",'สินค้า'!$A166)</f>
        <v/>
      </c>
      <c r="B168" s="6">
        <f>IF($A168="","",'สินค้า'!$B166)</f>
        <v/>
      </c>
      <c r="C168" s="7">
        <f>IF($A168="","",IF($D168&lt;0,"ติดลบ ","")&amp;IF($D168=0,"0 "&amp;'สินค้า'!$C166,TRIM(IF($E168&gt;0,$E168&amp;" ลัง ","")&amp;IF($F168&gt;0,$F168&amp;" แพ็ก ","")&amp;IF($G168&gt;0,$G168&amp;" "&amp;'สินค้า'!$C166,""))))</f>
        <v/>
      </c>
      <c r="D168" s="8">
        <f>IF($A168="","",SUMIFS(MoveBase,MoveCode,$A168,MoveDate,"&lt;="&amp;AsOfDate))</f>
        <v/>
      </c>
      <c r="E168" s="9">
        <f>IF($A168="","",IF(N('สินค้า'!$E166)&gt;0,INT(ABS($D168)/'สินค้า'!$E166),0))</f>
        <v/>
      </c>
      <c r="F168" s="9">
        <f>IF($A168="","",IF(N('สินค้า'!$D166)&gt;0,INT(IF(N('สินค้า'!$E166)&gt;0,MOD(ABS($D168),'สินค้า'!$E166),ABS($D168))/'สินค้า'!$D166),0))</f>
        <v/>
      </c>
      <c r="G168" s="9">
        <f>IF($A168="","",ABS($D168)-$E168*N('สินค้า'!$E166)-$F168*N('สินค้า'!$D166))</f>
        <v/>
      </c>
      <c r="H168" s="10">
        <f>IF($A168="","",-SUMIFS(MoveBase,MoveCode,$A168,MoveType,"ขาย",MoveDate,"&gt;"&amp;(AsOfDate-30),MoveDate,"&lt;="&amp;AsOfDate)/30)</f>
        <v/>
      </c>
      <c r="I168" s="9">
        <f>IF($A168="","",IF('สินค้า'!$H166&lt;&gt;"",'สินค้า'!$H166,ROUNDUP($H168*N('สินค้า'!$F166)+N('สินค้า'!$G166),0)))</f>
        <v/>
      </c>
      <c r="J168" s="6">
        <f>IF($A168="","",IF($D168&lt;0,"ยอดติดลบ ตรวจสอบ",IF($D168&lt;=$I168,"ต้องสั่ง","")))</f>
        <v/>
      </c>
      <c r="K168" s="9">
        <f>IF(OR($A168="",N($H168)=0),"",INT(MAX($D168,0)/$H168))</f>
        <v/>
      </c>
    </row>
    <row r="169">
      <c r="A169" s="6">
        <f>IF('สินค้า'!$A167="","",'สินค้า'!$A167)</f>
        <v/>
      </c>
      <c r="B169" s="6">
        <f>IF($A169="","",'สินค้า'!$B167)</f>
        <v/>
      </c>
      <c r="C169" s="7">
        <f>IF($A169="","",IF($D169&lt;0,"ติดลบ ","")&amp;IF($D169=0,"0 "&amp;'สินค้า'!$C167,TRIM(IF($E169&gt;0,$E169&amp;" ลัง ","")&amp;IF($F169&gt;0,$F169&amp;" แพ็ก ","")&amp;IF($G169&gt;0,$G169&amp;" "&amp;'สินค้า'!$C167,""))))</f>
        <v/>
      </c>
      <c r="D169" s="8">
        <f>IF($A169="","",SUMIFS(MoveBase,MoveCode,$A169,MoveDate,"&lt;="&amp;AsOfDate))</f>
        <v/>
      </c>
      <c r="E169" s="9">
        <f>IF($A169="","",IF(N('สินค้า'!$E167)&gt;0,INT(ABS($D169)/'สินค้า'!$E167),0))</f>
        <v/>
      </c>
      <c r="F169" s="9">
        <f>IF($A169="","",IF(N('สินค้า'!$D167)&gt;0,INT(IF(N('สินค้า'!$E167)&gt;0,MOD(ABS($D169),'สินค้า'!$E167),ABS($D169))/'สินค้า'!$D167),0))</f>
        <v/>
      </c>
      <c r="G169" s="9">
        <f>IF($A169="","",ABS($D169)-$E169*N('สินค้า'!$E167)-$F169*N('สินค้า'!$D167))</f>
        <v/>
      </c>
      <c r="H169" s="10">
        <f>IF($A169="","",-SUMIFS(MoveBase,MoveCode,$A169,MoveType,"ขาย",MoveDate,"&gt;"&amp;(AsOfDate-30),MoveDate,"&lt;="&amp;AsOfDate)/30)</f>
        <v/>
      </c>
      <c r="I169" s="9">
        <f>IF($A169="","",IF('สินค้า'!$H167&lt;&gt;"",'สินค้า'!$H167,ROUNDUP($H169*N('สินค้า'!$F167)+N('สินค้า'!$G167),0)))</f>
        <v/>
      </c>
      <c r="J169" s="6">
        <f>IF($A169="","",IF($D169&lt;0,"ยอดติดลบ ตรวจสอบ",IF($D169&lt;=$I169,"ต้องสั่ง","")))</f>
        <v/>
      </c>
      <c r="K169" s="9">
        <f>IF(OR($A169="",N($H169)=0),"",INT(MAX($D169,0)/$H169))</f>
        <v/>
      </c>
    </row>
    <row r="170">
      <c r="A170" s="6">
        <f>IF('สินค้า'!$A168="","",'สินค้า'!$A168)</f>
        <v/>
      </c>
      <c r="B170" s="6">
        <f>IF($A170="","",'สินค้า'!$B168)</f>
        <v/>
      </c>
      <c r="C170" s="7">
        <f>IF($A170="","",IF($D170&lt;0,"ติดลบ ","")&amp;IF($D170=0,"0 "&amp;'สินค้า'!$C168,TRIM(IF($E170&gt;0,$E170&amp;" ลัง ","")&amp;IF($F170&gt;0,$F170&amp;" แพ็ก ","")&amp;IF($G170&gt;0,$G170&amp;" "&amp;'สินค้า'!$C168,""))))</f>
        <v/>
      </c>
      <c r="D170" s="8">
        <f>IF($A170="","",SUMIFS(MoveBase,MoveCode,$A170,MoveDate,"&lt;="&amp;AsOfDate))</f>
        <v/>
      </c>
      <c r="E170" s="9">
        <f>IF($A170="","",IF(N('สินค้า'!$E168)&gt;0,INT(ABS($D170)/'สินค้า'!$E168),0))</f>
        <v/>
      </c>
      <c r="F170" s="9">
        <f>IF($A170="","",IF(N('สินค้า'!$D168)&gt;0,INT(IF(N('สินค้า'!$E168)&gt;0,MOD(ABS($D170),'สินค้า'!$E168),ABS($D170))/'สินค้า'!$D168),0))</f>
        <v/>
      </c>
      <c r="G170" s="9">
        <f>IF($A170="","",ABS($D170)-$E170*N('สินค้า'!$E168)-$F170*N('สินค้า'!$D168))</f>
        <v/>
      </c>
      <c r="H170" s="10">
        <f>IF($A170="","",-SUMIFS(MoveBase,MoveCode,$A170,MoveType,"ขาย",MoveDate,"&gt;"&amp;(AsOfDate-30),MoveDate,"&lt;="&amp;AsOfDate)/30)</f>
        <v/>
      </c>
      <c r="I170" s="9">
        <f>IF($A170="","",IF('สินค้า'!$H168&lt;&gt;"",'สินค้า'!$H168,ROUNDUP($H170*N('สินค้า'!$F168)+N('สินค้า'!$G168),0)))</f>
        <v/>
      </c>
      <c r="J170" s="6">
        <f>IF($A170="","",IF($D170&lt;0,"ยอดติดลบ ตรวจสอบ",IF($D170&lt;=$I170,"ต้องสั่ง","")))</f>
        <v/>
      </c>
      <c r="K170" s="9">
        <f>IF(OR($A170="",N($H170)=0),"",INT(MAX($D170,0)/$H170))</f>
        <v/>
      </c>
    </row>
    <row r="171">
      <c r="A171" s="6">
        <f>IF('สินค้า'!$A169="","",'สินค้า'!$A169)</f>
        <v/>
      </c>
      <c r="B171" s="6">
        <f>IF($A171="","",'สินค้า'!$B169)</f>
        <v/>
      </c>
      <c r="C171" s="7">
        <f>IF($A171="","",IF($D171&lt;0,"ติดลบ ","")&amp;IF($D171=0,"0 "&amp;'สินค้า'!$C169,TRIM(IF($E171&gt;0,$E171&amp;" ลัง ","")&amp;IF($F171&gt;0,$F171&amp;" แพ็ก ","")&amp;IF($G171&gt;0,$G171&amp;" "&amp;'สินค้า'!$C169,""))))</f>
        <v/>
      </c>
      <c r="D171" s="8">
        <f>IF($A171="","",SUMIFS(MoveBase,MoveCode,$A171,MoveDate,"&lt;="&amp;AsOfDate))</f>
        <v/>
      </c>
      <c r="E171" s="9">
        <f>IF($A171="","",IF(N('สินค้า'!$E169)&gt;0,INT(ABS($D171)/'สินค้า'!$E169),0))</f>
        <v/>
      </c>
      <c r="F171" s="9">
        <f>IF($A171="","",IF(N('สินค้า'!$D169)&gt;0,INT(IF(N('สินค้า'!$E169)&gt;0,MOD(ABS($D171),'สินค้า'!$E169),ABS($D171))/'สินค้า'!$D169),0))</f>
        <v/>
      </c>
      <c r="G171" s="9">
        <f>IF($A171="","",ABS($D171)-$E171*N('สินค้า'!$E169)-$F171*N('สินค้า'!$D169))</f>
        <v/>
      </c>
      <c r="H171" s="10">
        <f>IF($A171="","",-SUMIFS(MoveBase,MoveCode,$A171,MoveType,"ขาย",MoveDate,"&gt;"&amp;(AsOfDate-30),MoveDate,"&lt;="&amp;AsOfDate)/30)</f>
        <v/>
      </c>
      <c r="I171" s="9">
        <f>IF($A171="","",IF('สินค้า'!$H169&lt;&gt;"",'สินค้า'!$H169,ROUNDUP($H171*N('สินค้า'!$F169)+N('สินค้า'!$G169),0)))</f>
        <v/>
      </c>
      <c r="J171" s="6">
        <f>IF($A171="","",IF($D171&lt;0,"ยอดติดลบ ตรวจสอบ",IF($D171&lt;=$I171,"ต้องสั่ง","")))</f>
        <v/>
      </c>
      <c r="K171" s="9">
        <f>IF(OR($A171="",N($H171)=0),"",INT(MAX($D171,0)/$H171))</f>
        <v/>
      </c>
    </row>
    <row r="172">
      <c r="A172" s="6">
        <f>IF('สินค้า'!$A170="","",'สินค้า'!$A170)</f>
        <v/>
      </c>
      <c r="B172" s="6">
        <f>IF($A172="","",'สินค้า'!$B170)</f>
        <v/>
      </c>
      <c r="C172" s="7">
        <f>IF($A172="","",IF($D172&lt;0,"ติดลบ ","")&amp;IF($D172=0,"0 "&amp;'สินค้า'!$C170,TRIM(IF($E172&gt;0,$E172&amp;" ลัง ","")&amp;IF($F172&gt;0,$F172&amp;" แพ็ก ","")&amp;IF($G172&gt;0,$G172&amp;" "&amp;'สินค้า'!$C170,""))))</f>
        <v/>
      </c>
      <c r="D172" s="8">
        <f>IF($A172="","",SUMIFS(MoveBase,MoveCode,$A172,MoveDate,"&lt;="&amp;AsOfDate))</f>
        <v/>
      </c>
      <c r="E172" s="9">
        <f>IF($A172="","",IF(N('สินค้า'!$E170)&gt;0,INT(ABS($D172)/'สินค้า'!$E170),0))</f>
        <v/>
      </c>
      <c r="F172" s="9">
        <f>IF($A172="","",IF(N('สินค้า'!$D170)&gt;0,INT(IF(N('สินค้า'!$E170)&gt;0,MOD(ABS($D172),'สินค้า'!$E170),ABS($D172))/'สินค้า'!$D170),0))</f>
        <v/>
      </c>
      <c r="G172" s="9">
        <f>IF($A172="","",ABS($D172)-$E172*N('สินค้า'!$E170)-$F172*N('สินค้า'!$D170))</f>
        <v/>
      </c>
      <c r="H172" s="10">
        <f>IF($A172="","",-SUMIFS(MoveBase,MoveCode,$A172,MoveType,"ขาย",MoveDate,"&gt;"&amp;(AsOfDate-30),MoveDate,"&lt;="&amp;AsOfDate)/30)</f>
        <v/>
      </c>
      <c r="I172" s="9">
        <f>IF($A172="","",IF('สินค้า'!$H170&lt;&gt;"",'สินค้า'!$H170,ROUNDUP($H172*N('สินค้า'!$F170)+N('สินค้า'!$G170),0)))</f>
        <v/>
      </c>
      <c r="J172" s="6">
        <f>IF($A172="","",IF($D172&lt;0,"ยอดติดลบ ตรวจสอบ",IF($D172&lt;=$I172,"ต้องสั่ง","")))</f>
        <v/>
      </c>
      <c r="K172" s="9">
        <f>IF(OR($A172="",N($H172)=0),"",INT(MAX($D172,0)/$H172))</f>
        <v/>
      </c>
    </row>
    <row r="173">
      <c r="A173" s="6">
        <f>IF('สินค้า'!$A171="","",'สินค้า'!$A171)</f>
        <v/>
      </c>
      <c r="B173" s="6">
        <f>IF($A173="","",'สินค้า'!$B171)</f>
        <v/>
      </c>
      <c r="C173" s="7">
        <f>IF($A173="","",IF($D173&lt;0,"ติดลบ ","")&amp;IF($D173=0,"0 "&amp;'สินค้า'!$C171,TRIM(IF($E173&gt;0,$E173&amp;" ลัง ","")&amp;IF($F173&gt;0,$F173&amp;" แพ็ก ","")&amp;IF($G173&gt;0,$G173&amp;" "&amp;'สินค้า'!$C171,""))))</f>
        <v/>
      </c>
      <c r="D173" s="8">
        <f>IF($A173="","",SUMIFS(MoveBase,MoveCode,$A173,MoveDate,"&lt;="&amp;AsOfDate))</f>
        <v/>
      </c>
      <c r="E173" s="9">
        <f>IF($A173="","",IF(N('สินค้า'!$E171)&gt;0,INT(ABS($D173)/'สินค้า'!$E171),0))</f>
        <v/>
      </c>
      <c r="F173" s="9">
        <f>IF($A173="","",IF(N('สินค้า'!$D171)&gt;0,INT(IF(N('สินค้า'!$E171)&gt;0,MOD(ABS($D173),'สินค้า'!$E171),ABS($D173))/'สินค้า'!$D171),0))</f>
        <v/>
      </c>
      <c r="G173" s="9">
        <f>IF($A173="","",ABS($D173)-$E173*N('สินค้า'!$E171)-$F173*N('สินค้า'!$D171))</f>
        <v/>
      </c>
      <c r="H173" s="10">
        <f>IF($A173="","",-SUMIFS(MoveBase,MoveCode,$A173,MoveType,"ขาย",MoveDate,"&gt;"&amp;(AsOfDate-30),MoveDate,"&lt;="&amp;AsOfDate)/30)</f>
        <v/>
      </c>
      <c r="I173" s="9">
        <f>IF($A173="","",IF('สินค้า'!$H171&lt;&gt;"",'สินค้า'!$H171,ROUNDUP($H173*N('สินค้า'!$F171)+N('สินค้า'!$G171),0)))</f>
        <v/>
      </c>
      <c r="J173" s="6">
        <f>IF($A173="","",IF($D173&lt;0,"ยอดติดลบ ตรวจสอบ",IF($D173&lt;=$I173,"ต้องสั่ง","")))</f>
        <v/>
      </c>
      <c r="K173" s="9">
        <f>IF(OR($A173="",N($H173)=0),"",INT(MAX($D173,0)/$H173))</f>
        <v/>
      </c>
    </row>
    <row r="174">
      <c r="A174" s="6">
        <f>IF('สินค้า'!$A172="","",'สินค้า'!$A172)</f>
        <v/>
      </c>
      <c r="B174" s="6">
        <f>IF($A174="","",'สินค้า'!$B172)</f>
        <v/>
      </c>
      <c r="C174" s="7">
        <f>IF($A174="","",IF($D174&lt;0,"ติดลบ ","")&amp;IF($D174=0,"0 "&amp;'สินค้า'!$C172,TRIM(IF($E174&gt;0,$E174&amp;" ลัง ","")&amp;IF($F174&gt;0,$F174&amp;" แพ็ก ","")&amp;IF($G174&gt;0,$G174&amp;" "&amp;'สินค้า'!$C172,""))))</f>
        <v/>
      </c>
      <c r="D174" s="8">
        <f>IF($A174="","",SUMIFS(MoveBase,MoveCode,$A174,MoveDate,"&lt;="&amp;AsOfDate))</f>
        <v/>
      </c>
      <c r="E174" s="9">
        <f>IF($A174="","",IF(N('สินค้า'!$E172)&gt;0,INT(ABS($D174)/'สินค้า'!$E172),0))</f>
        <v/>
      </c>
      <c r="F174" s="9">
        <f>IF($A174="","",IF(N('สินค้า'!$D172)&gt;0,INT(IF(N('สินค้า'!$E172)&gt;0,MOD(ABS($D174),'สินค้า'!$E172),ABS($D174))/'สินค้า'!$D172),0))</f>
        <v/>
      </c>
      <c r="G174" s="9">
        <f>IF($A174="","",ABS($D174)-$E174*N('สินค้า'!$E172)-$F174*N('สินค้า'!$D172))</f>
        <v/>
      </c>
      <c r="H174" s="10">
        <f>IF($A174="","",-SUMIFS(MoveBase,MoveCode,$A174,MoveType,"ขาย",MoveDate,"&gt;"&amp;(AsOfDate-30),MoveDate,"&lt;="&amp;AsOfDate)/30)</f>
        <v/>
      </c>
      <c r="I174" s="9">
        <f>IF($A174="","",IF('สินค้า'!$H172&lt;&gt;"",'สินค้า'!$H172,ROUNDUP($H174*N('สินค้า'!$F172)+N('สินค้า'!$G172),0)))</f>
        <v/>
      </c>
      <c r="J174" s="6">
        <f>IF($A174="","",IF($D174&lt;0,"ยอดติดลบ ตรวจสอบ",IF($D174&lt;=$I174,"ต้องสั่ง","")))</f>
        <v/>
      </c>
      <c r="K174" s="9">
        <f>IF(OR($A174="",N($H174)=0),"",INT(MAX($D174,0)/$H174))</f>
        <v/>
      </c>
    </row>
    <row r="175">
      <c r="A175" s="6">
        <f>IF('สินค้า'!$A173="","",'สินค้า'!$A173)</f>
        <v/>
      </c>
      <c r="B175" s="6">
        <f>IF($A175="","",'สินค้า'!$B173)</f>
        <v/>
      </c>
      <c r="C175" s="7">
        <f>IF($A175="","",IF($D175&lt;0,"ติดลบ ","")&amp;IF($D175=0,"0 "&amp;'สินค้า'!$C173,TRIM(IF($E175&gt;0,$E175&amp;" ลัง ","")&amp;IF($F175&gt;0,$F175&amp;" แพ็ก ","")&amp;IF($G175&gt;0,$G175&amp;" "&amp;'สินค้า'!$C173,""))))</f>
        <v/>
      </c>
      <c r="D175" s="8">
        <f>IF($A175="","",SUMIFS(MoveBase,MoveCode,$A175,MoveDate,"&lt;="&amp;AsOfDate))</f>
        <v/>
      </c>
      <c r="E175" s="9">
        <f>IF($A175="","",IF(N('สินค้า'!$E173)&gt;0,INT(ABS($D175)/'สินค้า'!$E173),0))</f>
        <v/>
      </c>
      <c r="F175" s="9">
        <f>IF($A175="","",IF(N('สินค้า'!$D173)&gt;0,INT(IF(N('สินค้า'!$E173)&gt;0,MOD(ABS($D175),'สินค้า'!$E173),ABS($D175))/'สินค้า'!$D173),0))</f>
        <v/>
      </c>
      <c r="G175" s="9">
        <f>IF($A175="","",ABS($D175)-$E175*N('สินค้า'!$E173)-$F175*N('สินค้า'!$D173))</f>
        <v/>
      </c>
      <c r="H175" s="10">
        <f>IF($A175="","",-SUMIFS(MoveBase,MoveCode,$A175,MoveType,"ขาย",MoveDate,"&gt;"&amp;(AsOfDate-30),MoveDate,"&lt;="&amp;AsOfDate)/30)</f>
        <v/>
      </c>
      <c r="I175" s="9">
        <f>IF($A175="","",IF('สินค้า'!$H173&lt;&gt;"",'สินค้า'!$H173,ROUNDUP($H175*N('สินค้า'!$F173)+N('สินค้า'!$G173),0)))</f>
        <v/>
      </c>
      <c r="J175" s="6">
        <f>IF($A175="","",IF($D175&lt;0,"ยอดติดลบ ตรวจสอบ",IF($D175&lt;=$I175,"ต้องสั่ง","")))</f>
        <v/>
      </c>
      <c r="K175" s="9">
        <f>IF(OR($A175="",N($H175)=0),"",INT(MAX($D175,0)/$H175))</f>
        <v/>
      </c>
    </row>
    <row r="176">
      <c r="A176" s="6">
        <f>IF('สินค้า'!$A174="","",'สินค้า'!$A174)</f>
        <v/>
      </c>
      <c r="B176" s="6">
        <f>IF($A176="","",'สินค้า'!$B174)</f>
        <v/>
      </c>
      <c r="C176" s="7">
        <f>IF($A176="","",IF($D176&lt;0,"ติดลบ ","")&amp;IF($D176=0,"0 "&amp;'สินค้า'!$C174,TRIM(IF($E176&gt;0,$E176&amp;" ลัง ","")&amp;IF($F176&gt;0,$F176&amp;" แพ็ก ","")&amp;IF($G176&gt;0,$G176&amp;" "&amp;'สินค้า'!$C174,""))))</f>
        <v/>
      </c>
      <c r="D176" s="8">
        <f>IF($A176="","",SUMIFS(MoveBase,MoveCode,$A176,MoveDate,"&lt;="&amp;AsOfDate))</f>
        <v/>
      </c>
      <c r="E176" s="9">
        <f>IF($A176="","",IF(N('สินค้า'!$E174)&gt;0,INT(ABS($D176)/'สินค้า'!$E174),0))</f>
        <v/>
      </c>
      <c r="F176" s="9">
        <f>IF($A176="","",IF(N('สินค้า'!$D174)&gt;0,INT(IF(N('สินค้า'!$E174)&gt;0,MOD(ABS($D176),'สินค้า'!$E174),ABS($D176))/'สินค้า'!$D174),0))</f>
        <v/>
      </c>
      <c r="G176" s="9">
        <f>IF($A176="","",ABS($D176)-$E176*N('สินค้า'!$E174)-$F176*N('สินค้า'!$D174))</f>
        <v/>
      </c>
      <c r="H176" s="10">
        <f>IF($A176="","",-SUMIFS(MoveBase,MoveCode,$A176,MoveType,"ขาย",MoveDate,"&gt;"&amp;(AsOfDate-30),MoveDate,"&lt;="&amp;AsOfDate)/30)</f>
        <v/>
      </c>
      <c r="I176" s="9">
        <f>IF($A176="","",IF('สินค้า'!$H174&lt;&gt;"",'สินค้า'!$H174,ROUNDUP($H176*N('สินค้า'!$F174)+N('สินค้า'!$G174),0)))</f>
        <v/>
      </c>
      <c r="J176" s="6">
        <f>IF($A176="","",IF($D176&lt;0,"ยอดติดลบ ตรวจสอบ",IF($D176&lt;=$I176,"ต้องสั่ง","")))</f>
        <v/>
      </c>
      <c r="K176" s="9">
        <f>IF(OR($A176="",N($H176)=0),"",INT(MAX($D176,0)/$H176))</f>
        <v/>
      </c>
    </row>
    <row r="177">
      <c r="A177" s="6">
        <f>IF('สินค้า'!$A175="","",'สินค้า'!$A175)</f>
        <v/>
      </c>
      <c r="B177" s="6">
        <f>IF($A177="","",'สินค้า'!$B175)</f>
        <v/>
      </c>
      <c r="C177" s="7">
        <f>IF($A177="","",IF($D177&lt;0,"ติดลบ ","")&amp;IF($D177=0,"0 "&amp;'สินค้า'!$C175,TRIM(IF($E177&gt;0,$E177&amp;" ลัง ","")&amp;IF($F177&gt;0,$F177&amp;" แพ็ก ","")&amp;IF($G177&gt;0,$G177&amp;" "&amp;'สินค้า'!$C175,""))))</f>
        <v/>
      </c>
      <c r="D177" s="8">
        <f>IF($A177="","",SUMIFS(MoveBase,MoveCode,$A177,MoveDate,"&lt;="&amp;AsOfDate))</f>
        <v/>
      </c>
      <c r="E177" s="9">
        <f>IF($A177="","",IF(N('สินค้า'!$E175)&gt;0,INT(ABS($D177)/'สินค้า'!$E175),0))</f>
        <v/>
      </c>
      <c r="F177" s="9">
        <f>IF($A177="","",IF(N('สินค้า'!$D175)&gt;0,INT(IF(N('สินค้า'!$E175)&gt;0,MOD(ABS($D177),'สินค้า'!$E175),ABS($D177))/'สินค้า'!$D175),0))</f>
        <v/>
      </c>
      <c r="G177" s="9">
        <f>IF($A177="","",ABS($D177)-$E177*N('สินค้า'!$E175)-$F177*N('สินค้า'!$D175))</f>
        <v/>
      </c>
      <c r="H177" s="10">
        <f>IF($A177="","",-SUMIFS(MoveBase,MoveCode,$A177,MoveType,"ขาย",MoveDate,"&gt;"&amp;(AsOfDate-30),MoveDate,"&lt;="&amp;AsOfDate)/30)</f>
        <v/>
      </c>
      <c r="I177" s="9">
        <f>IF($A177="","",IF('สินค้า'!$H175&lt;&gt;"",'สินค้า'!$H175,ROUNDUP($H177*N('สินค้า'!$F175)+N('สินค้า'!$G175),0)))</f>
        <v/>
      </c>
      <c r="J177" s="6">
        <f>IF($A177="","",IF($D177&lt;0,"ยอดติดลบ ตรวจสอบ",IF($D177&lt;=$I177,"ต้องสั่ง","")))</f>
        <v/>
      </c>
      <c r="K177" s="9">
        <f>IF(OR($A177="",N($H177)=0),"",INT(MAX($D177,0)/$H177))</f>
        <v/>
      </c>
    </row>
    <row r="178">
      <c r="A178" s="6">
        <f>IF('สินค้า'!$A176="","",'สินค้า'!$A176)</f>
        <v/>
      </c>
      <c r="B178" s="6">
        <f>IF($A178="","",'สินค้า'!$B176)</f>
        <v/>
      </c>
      <c r="C178" s="7">
        <f>IF($A178="","",IF($D178&lt;0,"ติดลบ ","")&amp;IF($D178=0,"0 "&amp;'สินค้า'!$C176,TRIM(IF($E178&gt;0,$E178&amp;" ลัง ","")&amp;IF($F178&gt;0,$F178&amp;" แพ็ก ","")&amp;IF($G178&gt;0,$G178&amp;" "&amp;'สินค้า'!$C176,""))))</f>
        <v/>
      </c>
      <c r="D178" s="8">
        <f>IF($A178="","",SUMIFS(MoveBase,MoveCode,$A178,MoveDate,"&lt;="&amp;AsOfDate))</f>
        <v/>
      </c>
      <c r="E178" s="9">
        <f>IF($A178="","",IF(N('สินค้า'!$E176)&gt;0,INT(ABS($D178)/'สินค้า'!$E176),0))</f>
        <v/>
      </c>
      <c r="F178" s="9">
        <f>IF($A178="","",IF(N('สินค้า'!$D176)&gt;0,INT(IF(N('สินค้า'!$E176)&gt;0,MOD(ABS($D178),'สินค้า'!$E176),ABS($D178))/'สินค้า'!$D176),0))</f>
        <v/>
      </c>
      <c r="G178" s="9">
        <f>IF($A178="","",ABS($D178)-$E178*N('สินค้า'!$E176)-$F178*N('สินค้า'!$D176))</f>
        <v/>
      </c>
      <c r="H178" s="10">
        <f>IF($A178="","",-SUMIFS(MoveBase,MoveCode,$A178,MoveType,"ขาย",MoveDate,"&gt;"&amp;(AsOfDate-30),MoveDate,"&lt;="&amp;AsOfDate)/30)</f>
        <v/>
      </c>
      <c r="I178" s="9">
        <f>IF($A178="","",IF('สินค้า'!$H176&lt;&gt;"",'สินค้า'!$H176,ROUNDUP($H178*N('สินค้า'!$F176)+N('สินค้า'!$G176),0)))</f>
        <v/>
      </c>
      <c r="J178" s="6">
        <f>IF($A178="","",IF($D178&lt;0,"ยอดติดลบ ตรวจสอบ",IF($D178&lt;=$I178,"ต้องสั่ง","")))</f>
        <v/>
      </c>
      <c r="K178" s="9">
        <f>IF(OR($A178="",N($H178)=0),"",INT(MAX($D178,0)/$H178))</f>
        <v/>
      </c>
    </row>
    <row r="179">
      <c r="A179" s="6">
        <f>IF('สินค้า'!$A177="","",'สินค้า'!$A177)</f>
        <v/>
      </c>
      <c r="B179" s="6">
        <f>IF($A179="","",'สินค้า'!$B177)</f>
        <v/>
      </c>
      <c r="C179" s="7">
        <f>IF($A179="","",IF($D179&lt;0,"ติดลบ ","")&amp;IF($D179=0,"0 "&amp;'สินค้า'!$C177,TRIM(IF($E179&gt;0,$E179&amp;" ลัง ","")&amp;IF($F179&gt;0,$F179&amp;" แพ็ก ","")&amp;IF($G179&gt;0,$G179&amp;" "&amp;'สินค้า'!$C177,""))))</f>
        <v/>
      </c>
      <c r="D179" s="8">
        <f>IF($A179="","",SUMIFS(MoveBase,MoveCode,$A179,MoveDate,"&lt;="&amp;AsOfDate))</f>
        <v/>
      </c>
      <c r="E179" s="9">
        <f>IF($A179="","",IF(N('สินค้า'!$E177)&gt;0,INT(ABS($D179)/'สินค้า'!$E177),0))</f>
        <v/>
      </c>
      <c r="F179" s="9">
        <f>IF($A179="","",IF(N('สินค้า'!$D177)&gt;0,INT(IF(N('สินค้า'!$E177)&gt;0,MOD(ABS($D179),'สินค้า'!$E177),ABS($D179))/'สินค้า'!$D177),0))</f>
        <v/>
      </c>
      <c r="G179" s="9">
        <f>IF($A179="","",ABS($D179)-$E179*N('สินค้า'!$E177)-$F179*N('สินค้า'!$D177))</f>
        <v/>
      </c>
      <c r="H179" s="10">
        <f>IF($A179="","",-SUMIFS(MoveBase,MoveCode,$A179,MoveType,"ขาย",MoveDate,"&gt;"&amp;(AsOfDate-30),MoveDate,"&lt;="&amp;AsOfDate)/30)</f>
        <v/>
      </c>
      <c r="I179" s="9">
        <f>IF($A179="","",IF('สินค้า'!$H177&lt;&gt;"",'สินค้า'!$H177,ROUNDUP($H179*N('สินค้า'!$F177)+N('สินค้า'!$G177),0)))</f>
        <v/>
      </c>
      <c r="J179" s="6">
        <f>IF($A179="","",IF($D179&lt;0,"ยอดติดลบ ตรวจสอบ",IF($D179&lt;=$I179,"ต้องสั่ง","")))</f>
        <v/>
      </c>
      <c r="K179" s="9">
        <f>IF(OR($A179="",N($H179)=0),"",INT(MAX($D179,0)/$H179))</f>
        <v/>
      </c>
    </row>
    <row r="180">
      <c r="A180" s="6">
        <f>IF('สินค้า'!$A178="","",'สินค้า'!$A178)</f>
        <v/>
      </c>
      <c r="B180" s="6">
        <f>IF($A180="","",'สินค้า'!$B178)</f>
        <v/>
      </c>
      <c r="C180" s="7">
        <f>IF($A180="","",IF($D180&lt;0,"ติดลบ ","")&amp;IF($D180=0,"0 "&amp;'สินค้า'!$C178,TRIM(IF($E180&gt;0,$E180&amp;" ลัง ","")&amp;IF($F180&gt;0,$F180&amp;" แพ็ก ","")&amp;IF($G180&gt;0,$G180&amp;" "&amp;'สินค้า'!$C178,""))))</f>
        <v/>
      </c>
      <c r="D180" s="8">
        <f>IF($A180="","",SUMIFS(MoveBase,MoveCode,$A180,MoveDate,"&lt;="&amp;AsOfDate))</f>
        <v/>
      </c>
      <c r="E180" s="9">
        <f>IF($A180="","",IF(N('สินค้า'!$E178)&gt;0,INT(ABS($D180)/'สินค้า'!$E178),0))</f>
        <v/>
      </c>
      <c r="F180" s="9">
        <f>IF($A180="","",IF(N('สินค้า'!$D178)&gt;0,INT(IF(N('สินค้า'!$E178)&gt;0,MOD(ABS($D180),'สินค้า'!$E178),ABS($D180))/'สินค้า'!$D178),0))</f>
        <v/>
      </c>
      <c r="G180" s="9">
        <f>IF($A180="","",ABS($D180)-$E180*N('สินค้า'!$E178)-$F180*N('สินค้า'!$D178))</f>
        <v/>
      </c>
      <c r="H180" s="10">
        <f>IF($A180="","",-SUMIFS(MoveBase,MoveCode,$A180,MoveType,"ขาย",MoveDate,"&gt;"&amp;(AsOfDate-30),MoveDate,"&lt;="&amp;AsOfDate)/30)</f>
        <v/>
      </c>
      <c r="I180" s="9">
        <f>IF($A180="","",IF('สินค้า'!$H178&lt;&gt;"",'สินค้า'!$H178,ROUNDUP($H180*N('สินค้า'!$F178)+N('สินค้า'!$G178),0)))</f>
        <v/>
      </c>
      <c r="J180" s="6">
        <f>IF($A180="","",IF($D180&lt;0,"ยอดติดลบ ตรวจสอบ",IF($D180&lt;=$I180,"ต้องสั่ง","")))</f>
        <v/>
      </c>
      <c r="K180" s="9">
        <f>IF(OR($A180="",N($H180)=0),"",INT(MAX($D180,0)/$H180))</f>
        <v/>
      </c>
    </row>
    <row r="181">
      <c r="A181" s="6">
        <f>IF('สินค้า'!$A179="","",'สินค้า'!$A179)</f>
        <v/>
      </c>
      <c r="B181" s="6">
        <f>IF($A181="","",'สินค้า'!$B179)</f>
        <v/>
      </c>
      <c r="C181" s="7">
        <f>IF($A181="","",IF($D181&lt;0,"ติดลบ ","")&amp;IF($D181=0,"0 "&amp;'สินค้า'!$C179,TRIM(IF($E181&gt;0,$E181&amp;" ลัง ","")&amp;IF($F181&gt;0,$F181&amp;" แพ็ก ","")&amp;IF($G181&gt;0,$G181&amp;" "&amp;'สินค้า'!$C179,""))))</f>
        <v/>
      </c>
      <c r="D181" s="8">
        <f>IF($A181="","",SUMIFS(MoveBase,MoveCode,$A181,MoveDate,"&lt;="&amp;AsOfDate))</f>
        <v/>
      </c>
      <c r="E181" s="9">
        <f>IF($A181="","",IF(N('สินค้า'!$E179)&gt;0,INT(ABS($D181)/'สินค้า'!$E179),0))</f>
        <v/>
      </c>
      <c r="F181" s="9">
        <f>IF($A181="","",IF(N('สินค้า'!$D179)&gt;0,INT(IF(N('สินค้า'!$E179)&gt;0,MOD(ABS($D181),'สินค้า'!$E179),ABS($D181))/'สินค้า'!$D179),0))</f>
        <v/>
      </c>
      <c r="G181" s="9">
        <f>IF($A181="","",ABS($D181)-$E181*N('สินค้า'!$E179)-$F181*N('สินค้า'!$D179))</f>
        <v/>
      </c>
      <c r="H181" s="10">
        <f>IF($A181="","",-SUMIFS(MoveBase,MoveCode,$A181,MoveType,"ขาย",MoveDate,"&gt;"&amp;(AsOfDate-30),MoveDate,"&lt;="&amp;AsOfDate)/30)</f>
        <v/>
      </c>
      <c r="I181" s="9">
        <f>IF($A181="","",IF('สินค้า'!$H179&lt;&gt;"",'สินค้า'!$H179,ROUNDUP($H181*N('สินค้า'!$F179)+N('สินค้า'!$G179),0)))</f>
        <v/>
      </c>
      <c r="J181" s="6">
        <f>IF($A181="","",IF($D181&lt;0,"ยอดติดลบ ตรวจสอบ",IF($D181&lt;=$I181,"ต้องสั่ง","")))</f>
        <v/>
      </c>
      <c r="K181" s="9">
        <f>IF(OR($A181="",N($H181)=0),"",INT(MAX($D181,0)/$H181))</f>
        <v/>
      </c>
    </row>
    <row r="182">
      <c r="A182" s="6">
        <f>IF('สินค้า'!$A180="","",'สินค้า'!$A180)</f>
        <v/>
      </c>
      <c r="B182" s="6">
        <f>IF($A182="","",'สินค้า'!$B180)</f>
        <v/>
      </c>
      <c r="C182" s="7">
        <f>IF($A182="","",IF($D182&lt;0,"ติดลบ ","")&amp;IF($D182=0,"0 "&amp;'สินค้า'!$C180,TRIM(IF($E182&gt;0,$E182&amp;" ลัง ","")&amp;IF($F182&gt;0,$F182&amp;" แพ็ก ","")&amp;IF($G182&gt;0,$G182&amp;" "&amp;'สินค้า'!$C180,""))))</f>
        <v/>
      </c>
      <c r="D182" s="8">
        <f>IF($A182="","",SUMIFS(MoveBase,MoveCode,$A182,MoveDate,"&lt;="&amp;AsOfDate))</f>
        <v/>
      </c>
      <c r="E182" s="9">
        <f>IF($A182="","",IF(N('สินค้า'!$E180)&gt;0,INT(ABS($D182)/'สินค้า'!$E180),0))</f>
        <v/>
      </c>
      <c r="F182" s="9">
        <f>IF($A182="","",IF(N('สินค้า'!$D180)&gt;0,INT(IF(N('สินค้า'!$E180)&gt;0,MOD(ABS($D182),'สินค้า'!$E180),ABS($D182))/'สินค้า'!$D180),0))</f>
        <v/>
      </c>
      <c r="G182" s="9">
        <f>IF($A182="","",ABS($D182)-$E182*N('สินค้า'!$E180)-$F182*N('สินค้า'!$D180))</f>
        <v/>
      </c>
      <c r="H182" s="10">
        <f>IF($A182="","",-SUMIFS(MoveBase,MoveCode,$A182,MoveType,"ขาย",MoveDate,"&gt;"&amp;(AsOfDate-30),MoveDate,"&lt;="&amp;AsOfDate)/30)</f>
        <v/>
      </c>
      <c r="I182" s="9">
        <f>IF($A182="","",IF('สินค้า'!$H180&lt;&gt;"",'สินค้า'!$H180,ROUNDUP($H182*N('สินค้า'!$F180)+N('สินค้า'!$G180),0)))</f>
        <v/>
      </c>
      <c r="J182" s="6">
        <f>IF($A182="","",IF($D182&lt;0,"ยอดติดลบ ตรวจสอบ",IF($D182&lt;=$I182,"ต้องสั่ง","")))</f>
        <v/>
      </c>
      <c r="K182" s="9">
        <f>IF(OR($A182="",N($H182)=0),"",INT(MAX($D182,0)/$H182))</f>
        <v/>
      </c>
    </row>
    <row r="183">
      <c r="A183" s="6">
        <f>IF('สินค้า'!$A181="","",'สินค้า'!$A181)</f>
        <v/>
      </c>
      <c r="B183" s="6">
        <f>IF($A183="","",'สินค้า'!$B181)</f>
        <v/>
      </c>
      <c r="C183" s="7">
        <f>IF($A183="","",IF($D183&lt;0,"ติดลบ ","")&amp;IF($D183=0,"0 "&amp;'สินค้า'!$C181,TRIM(IF($E183&gt;0,$E183&amp;" ลัง ","")&amp;IF($F183&gt;0,$F183&amp;" แพ็ก ","")&amp;IF($G183&gt;0,$G183&amp;" "&amp;'สินค้า'!$C181,""))))</f>
        <v/>
      </c>
      <c r="D183" s="8">
        <f>IF($A183="","",SUMIFS(MoveBase,MoveCode,$A183,MoveDate,"&lt;="&amp;AsOfDate))</f>
        <v/>
      </c>
      <c r="E183" s="9">
        <f>IF($A183="","",IF(N('สินค้า'!$E181)&gt;0,INT(ABS($D183)/'สินค้า'!$E181),0))</f>
        <v/>
      </c>
      <c r="F183" s="9">
        <f>IF($A183="","",IF(N('สินค้า'!$D181)&gt;0,INT(IF(N('สินค้า'!$E181)&gt;0,MOD(ABS($D183),'สินค้า'!$E181),ABS($D183))/'สินค้า'!$D181),0))</f>
        <v/>
      </c>
      <c r="G183" s="9">
        <f>IF($A183="","",ABS($D183)-$E183*N('สินค้า'!$E181)-$F183*N('สินค้า'!$D181))</f>
        <v/>
      </c>
      <c r="H183" s="10">
        <f>IF($A183="","",-SUMIFS(MoveBase,MoveCode,$A183,MoveType,"ขาย",MoveDate,"&gt;"&amp;(AsOfDate-30),MoveDate,"&lt;="&amp;AsOfDate)/30)</f>
        <v/>
      </c>
      <c r="I183" s="9">
        <f>IF($A183="","",IF('สินค้า'!$H181&lt;&gt;"",'สินค้า'!$H181,ROUNDUP($H183*N('สินค้า'!$F181)+N('สินค้า'!$G181),0)))</f>
        <v/>
      </c>
      <c r="J183" s="6">
        <f>IF($A183="","",IF($D183&lt;0,"ยอดติดลบ ตรวจสอบ",IF($D183&lt;=$I183,"ต้องสั่ง","")))</f>
        <v/>
      </c>
      <c r="K183" s="9">
        <f>IF(OR($A183="",N($H183)=0),"",INT(MAX($D183,0)/$H183))</f>
        <v/>
      </c>
    </row>
    <row r="184">
      <c r="A184" s="6">
        <f>IF('สินค้า'!$A182="","",'สินค้า'!$A182)</f>
        <v/>
      </c>
      <c r="B184" s="6">
        <f>IF($A184="","",'สินค้า'!$B182)</f>
        <v/>
      </c>
      <c r="C184" s="7">
        <f>IF($A184="","",IF($D184&lt;0,"ติดลบ ","")&amp;IF($D184=0,"0 "&amp;'สินค้า'!$C182,TRIM(IF($E184&gt;0,$E184&amp;" ลัง ","")&amp;IF($F184&gt;0,$F184&amp;" แพ็ก ","")&amp;IF($G184&gt;0,$G184&amp;" "&amp;'สินค้า'!$C182,""))))</f>
        <v/>
      </c>
      <c r="D184" s="8">
        <f>IF($A184="","",SUMIFS(MoveBase,MoveCode,$A184,MoveDate,"&lt;="&amp;AsOfDate))</f>
        <v/>
      </c>
      <c r="E184" s="9">
        <f>IF($A184="","",IF(N('สินค้า'!$E182)&gt;0,INT(ABS($D184)/'สินค้า'!$E182),0))</f>
        <v/>
      </c>
      <c r="F184" s="9">
        <f>IF($A184="","",IF(N('สินค้า'!$D182)&gt;0,INT(IF(N('สินค้า'!$E182)&gt;0,MOD(ABS($D184),'สินค้า'!$E182),ABS($D184))/'สินค้า'!$D182),0))</f>
        <v/>
      </c>
      <c r="G184" s="9">
        <f>IF($A184="","",ABS($D184)-$E184*N('สินค้า'!$E182)-$F184*N('สินค้า'!$D182))</f>
        <v/>
      </c>
      <c r="H184" s="10">
        <f>IF($A184="","",-SUMIFS(MoveBase,MoveCode,$A184,MoveType,"ขาย",MoveDate,"&gt;"&amp;(AsOfDate-30),MoveDate,"&lt;="&amp;AsOfDate)/30)</f>
        <v/>
      </c>
      <c r="I184" s="9">
        <f>IF($A184="","",IF('สินค้า'!$H182&lt;&gt;"",'สินค้า'!$H182,ROUNDUP($H184*N('สินค้า'!$F182)+N('สินค้า'!$G182),0)))</f>
        <v/>
      </c>
      <c r="J184" s="6">
        <f>IF($A184="","",IF($D184&lt;0,"ยอดติดลบ ตรวจสอบ",IF($D184&lt;=$I184,"ต้องสั่ง","")))</f>
        <v/>
      </c>
      <c r="K184" s="9">
        <f>IF(OR($A184="",N($H184)=0),"",INT(MAX($D184,0)/$H184))</f>
        <v/>
      </c>
    </row>
    <row r="185">
      <c r="A185" s="6">
        <f>IF('สินค้า'!$A183="","",'สินค้า'!$A183)</f>
        <v/>
      </c>
      <c r="B185" s="6">
        <f>IF($A185="","",'สินค้า'!$B183)</f>
        <v/>
      </c>
      <c r="C185" s="7">
        <f>IF($A185="","",IF($D185&lt;0,"ติดลบ ","")&amp;IF($D185=0,"0 "&amp;'สินค้า'!$C183,TRIM(IF($E185&gt;0,$E185&amp;" ลัง ","")&amp;IF($F185&gt;0,$F185&amp;" แพ็ก ","")&amp;IF($G185&gt;0,$G185&amp;" "&amp;'สินค้า'!$C183,""))))</f>
        <v/>
      </c>
      <c r="D185" s="8">
        <f>IF($A185="","",SUMIFS(MoveBase,MoveCode,$A185,MoveDate,"&lt;="&amp;AsOfDate))</f>
        <v/>
      </c>
      <c r="E185" s="9">
        <f>IF($A185="","",IF(N('สินค้า'!$E183)&gt;0,INT(ABS($D185)/'สินค้า'!$E183),0))</f>
        <v/>
      </c>
      <c r="F185" s="9">
        <f>IF($A185="","",IF(N('สินค้า'!$D183)&gt;0,INT(IF(N('สินค้า'!$E183)&gt;0,MOD(ABS($D185),'สินค้า'!$E183),ABS($D185))/'สินค้า'!$D183),0))</f>
        <v/>
      </c>
      <c r="G185" s="9">
        <f>IF($A185="","",ABS($D185)-$E185*N('สินค้า'!$E183)-$F185*N('สินค้า'!$D183))</f>
        <v/>
      </c>
      <c r="H185" s="10">
        <f>IF($A185="","",-SUMIFS(MoveBase,MoveCode,$A185,MoveType,"ขาย",MoveDate,"&gt;"&amp;(AsOfDate-30),MoveDate,"&lt;="&amp;AsOfDate)/30)</f>
        <v/>
      </c>
      <c r="I185" s="9">
        <f>IF($A185="","",IF('สินค้า'!$H183&lt;&gt;"",'สินค้า'!$H183,ROUNDUP($H185*N('สินค้า'!$F183)+N('สินค้า'!$G183),0)))</f>
        <v/>
      </c>
      <c r="J185" s="6">
        <f>IF($A185="","",IF($D185&lt;0,"ยอดติดลบ ตรวจสอบ",IF($D185&lt;=$I185,"ต้องสั่ง","")))</f>
        <v/>
      </c>
      <c r="K185" s="9">
        <f>IF(OR($A185="",N($H185)=0),"",INT(MAX($D185,0)/$H185))</f>
        <v/>
      </c>
    </row>
    <row r="186">
      <c r="A186" s="6">
        <f>IF('สินค้า'!$A184="","",'สินค้า'!$A184)</f>
        <v/>
      </c>
      <c r="B186" s="6">
        <f>IF($A186="","",'สินค้า'!$B184)</f>
        <v/>
      </c>
      <c r="C186" s="7">
        <f>IF($A186="","",IF($D186&lt;0,"ติดลบ ","")&amp;IF($D186=0,"0 "&amp;'สินค้า'!$C184,TRIM(IF($E186&gt;0,$E186&amp;" ลัง ","")&amp;IF($F186&gt;0,$F186&amp;" แพ็ก ","")&amp;IF($G186&gt;0,$G186&amp;" "&amp;'สินค้า'!$C184,""))))</f>
        <v/>
      </c>
      <c r="D186" s="8">
        <f>IF($A186="","",SUMIFS(MoveBase,MoveCode,$A186,MoveDate,"&lt;="&amp;AsOfDate))</f>
        <v/>
      </c>
      <c r="E186" s="9">
        <f>IF($A186="","",IF(N('สินค้า'!$E184)&gt;0,INT(ABS($D186)/'สินค้า'!$E184),0))</f>
        <v/>
      </c>
      <c r="F186" s="9">
        <f>IF($A186="","",IF(N('สินค้า'!$D184)&gt;0,INT(IF(N('สินค้า'!$E184)&gt;0,MOD(ABS($D186),'สินค้า'!$E184),ABS($D186))/'สินค้า'!$D184),0))</f>
        <v/>
      </c>
      <c r="G186" s="9">
        <f>IF($A186="","",ABS($D186)-$E186*N('สินค้า'!$E184)-$F186*N('สินค้า'!$D184))</f>
        <v/>
      </c>
      <c r="H186" s="10">
        <f>IF($A186="","",-SUMIFS(MoveBase,MoveCode,$A186,MoveType,"ขาย",MoveDate,"&gt;"&amp;(AsOfDate-30),MoveDate,"&lt;="&amp;AsOfDate)/30)</f>
        <v/>
      </c>
      <c r="I186" s="9">
        <f>IF($A186="","",IF('สินค้า'!$H184&lt;&gt;"",'สินค้า'!$H184,ROUNDUP($H186*N('สินค้า'!$F184)+N('สินค้า'!$G184),0)))</f>
        <v/>
      </c>
      <c r="J186" s="6">
        <f>IF($A186="","",IF($D186&lt;0,"ยอดติดลบ ตรวจสอบ",IF($D186&lt;=$I186,"ต้องสั่ง","")))</f>
        <v/>
      </c>
      <c r="K186" s="9">
        <f>IF(OR($A186="",N($H186)=0),"",INT(MAX($D186,0)/$H186))</f>
        <v/>
      </c>
    </row>
    <row r="187">
      <c r="A187" s="6">
        <f>IF('สินค้า'!$A185="","",'สินค้า'!$A185)</f>
        <v/>
      </c>
      <c r="B187" s="6">
        <f>IF($A187="","",'สินค้า'!$B185)</f>
        <v/>
      </c>
      <c r="C187" s="7">
        <f>IF($A187="","",IF($D187&lt;0,"ติดลบ ","")&amp;IF($D187=0,"0 "&amp;'สินค้า'!$C185,TRIM(IF($E187&gt;0,$E187&amp;" ลัง ","")&amp;IF($F187&gt;0,$F187&amp;" แพ็ก ","")&amp;IF($G187&gt;0,$G187&amp;" "&amp;'สินค้า'!$C185,""))))</f>
        <v/>
      </c>
      <c r="D187" s="8">
        <f>IF($A187="","",SUMIFS(MoveBase,MoveCode,$A187,MoveDate,"&lt;="&amp;AsOfDate))</f>
        <v/>
      </c>
      <c r="E187" s="9">
        <f>IF($A187="","",IF(N('สินค้า'!$E185)&gt;0,INT(ABS($D187)/'สินค้า'!$E185),0))</f>
        <v/>
      </c>
      <c r="F187" s="9">
        <f>IF($A187="","",IF(N('สินค้า'!$D185)&gt;0,INT(IF(N('สินค้า'!$E185)&gt;0,MOD(ABS($D187),'สินค้า'!$E185),ABS($D187))/'สินค้า'!$D185),0))</f>
        <v/>
      </c>
      <c r="G187" s="9">
        <f>IF($A187="","",ABS($D187)-$E187*N('สินค้า'!$E185)-$F187*N('สินค้า'!$D185))</f>
        <v/>
      </c>
      <c r="H187" s="10">
        <f>IF($A187="","",-SUMIFS(MoveBase,MoveCode,$A187,MoveType,"ขาย",MoveDate,"&gt;"&amp;(AsOfDate-30),MoveDate,"&lt;="&amp;AsOfDate)/30)</f>
        <v/>
      </c>
      <c r="I187" s="9">
        <f>IF($A187="","",IF('สินค้า'!$H185&lt;&gt;"",'สินค้า'!$H185,ROUNDUP($H187*N('สินค้า'!$F185)+N('สินค้า'!$G185),0)))</f>
        <v/>
      </c>
      <c r="J187" s="6">
        <f>IF($A187="","",IF($D187&lt;0,"ยอดติดลบ ตรวจสอบ",IF($D187&lt;=$I187,"ต้องสั่ง","")))</f>
        <v/>
      </c>
      <c r="K187" s="9">
        <f>IF(OR($A187="",N($H187)=0),"",INT(MAX($D187,0)/$H187))</f>
        <v/>
      </c>
    </row>
    <row r="188">
      <c r="A188" s="6">
        <f>IF('สินค้า'!$A186="","",'สินค้า'!$A186)</f>
        <v/>
      </c>
      <c r="B188" s="6">
        <f>IF($A188="","",'สินค้า'!$B186)</f>
        <v/>
      </c>
      <c r="C188" s="7">
        <f>IF($A188="","",IF($D188&lt;0,"ติดลบ ","")&amp;IF($D188=0,"0 "&amp;'สินค้า'!$C186,TRIM(IF($E188&gt;0,$E188&amp;" ลัง ","")&amp;IF($F188&gt;0,$F188&amp;" แพ็ก ","")&amp;IF($G188&gt;0,$G188&amp;" "&amp;'สินค้า'!$C186,""))))</f>
        <v/>
      </c>
      <c r="D188" s="8">
        <f>IF($A188="","",SUMIFS(MoveBase,MoveCode,$A188,MoveDate,"&lt;="&amp;AsOfDate))</f>
        <v/>
      </c>
      <c r="E188" s="9">
        <f>IF($A188="","",IF(N('สินค้า'!$E186)&gt;0,INT(ABS($D188)/'สินค้า'!$E186),0))</f>
        <v/>
      </c>
      <c r="F188" s="9">
        <f>IF($A188="","",IF(N('สินค้า'!$D186)&gt;0,INT(IF(N('สินค้า'!$E186)&gt;0,MOD(ABS($D188),'สินค้า'!$E186),ABS($D188))/'สินค้า'!$D186),0))</f>
        <v/>
      </c>
      <c r="G188" s="9">
        <f>IF($A188="","",ABS($D188)-$E188*N('สินค้า'!$E186)-$F188*N('สินค้า'!$D186))</f>
        <v/>
      </c>
      <c r="H188" s="10">
        <f>IF($A188="","",-SUMIFS(MoveBase,MoveCode,$A188,MoveType,"ขาย",MoveDate,"&gt;"&amp;(AsOfDate-30),MoveDate,"&lt;="&amp;AsOfDate)/30)</f>
        <v/>
      </c>
      <c r="I188" s="9">
        <f>IF($A188="","",IF('สินค้า'!$H186&lt;&gt;"",'สินค้า'!$H186,ROUNDUP($H188*N('สินค้า'!$F186)+N('สินค้า'!$G186),0)))</f>
        <v/>
      </c>
      <c r="J188" s="6">
        <f>IF($A188="","",IF($D188&lt;0,"ยอดติดลบ ตรวจสอบ",IF($D188&lt;=$I188,"ต้องสั่ง","")))</f>
        <v/>
      </c>
      <c r="K188" s="9">
        <f>IF(OR($A188="",N($H188)=0),"",INT(MAX($D188,0)/$H188))</f>
        <v/>
      </c>
    </row>
    <row r="189">
      <c r="A189" s="6">
        <f>IF('สินค้า'!$A187="","",'สินค้า'!$A187)</f>
        <v/>
      </c>
      <c r="B189" s="6">
        <f>IF($A189="","",'สินค้า'!$B187)</f>
        <v/>
      </c>
      <c r="C189" s="7">
        <f>IF($A189="","",IF($D189&lt;0,"ติดลบ ","")&amp;IF($D189=0,"0 "&amp;'สินค้า'!$C187,TRIM(IF($E189&gt;0,$E189&amp;" ลัง ","")&amp;IF($F189&gt;0,$F189&amp;" แพ็ก ","")&amp;IF($G189&gt;0,$G189&amp;" "&amp;'สินค้า'!$C187,""))))</f>
        <v/>
      </c>
      <c r="D189" s="8">
        <f>IF($A189="","",SUMIFS(MoveBase,MoveCode,$A189,MoveDate,"&lt;="&amp;AsOfDate))</f>
        <v/>
      </c>
      <c r="E189" s="9">
        <f>IF($A189="","",IF(N('สินค้า'!$E187)&gt;0,INT(ABS($D189)/'สินค้า'!$E187),0))</f>
        <v/>
      </c>
      <c r="F189" s="9">
        <f>IF($A189="","",IF(N('สินค้า'!$D187)&gt;0,INT(IF(N('สินค้า'!$E187)&gt;0,MOD(ABS($D189),'สินค้า'!$E187),ABS($D189))/'สินค้า'!$D187),0))</f>
        <v/>
      </c>
      <c r="G189" s="9">
        <f>IF($A189="","",ABS($D189)-$E189*N('สินค้า'!$E187)-$F189*N('สินค้า'!$D187))</f>
        <v/>
      </c>
      <c r="H189" s="10">
        <f>IF($A189="","",-SUMIFS(MoveBase,MoveCode,$A189,MoveType,"ขาย",MoveDate,"&gt;"&amp;(AsOfDate-30),MoveDate,"&lt;="&amp;AsOfDate)/30)</f>
        <v/>
      </c>
      <c r="I189" s="9">
        <f>IF($A189="","",IF('สินค้า'!$H187&lt;&gt;"",'สินค้า'!$H187,ROUNDUP($H189*N('สินค้า'!$F187)+N('สินค้า'!$G187),0)))</f>
        <v/>
      </c>
      <c r="J189" s="6">
        <f>IF($A189="","",IF($D189&lt;0,"ยอดติดลบ ตรวจสอบ",IF($D189&lt;=$I189,"ต้องสั่ง","")))</f>
        <v/>
      </c>
      <c r="K189" s="9">
        <f>IF(OR($A189="",N($H189)=0),"",INT(MAX($D189,0)/$H189))</f>
        <v/>
      </c>
    </row>
    <row r="190">
      <c r="A190" s="6">
        <f>IF('สินค้า'!$A188="","",'สินค้า'!$A188)</f>
        <v/>
      </c>
      <c r="B190" s="6">
        <f>IF($A190="","",'สินค้า'!$B188)</f>
        <v/>
      </c>
      <c r="C190" s="7">
        <f>IF($A190="","",IF($D190&lt;0,"ติดลบ ","")&amp;IF($D190=0,"0 "&amp;'สินค้า'!$C188,TRIM(IF($E190&gt;0,$E190&amp;" ลัง ","")&amp;IF($F190&gt;0,$F190&amp;" แพ็ก ","")&amp;IF($G190&gt;0,$G190&amp;" "&amp;'สินค้า'!$C188,""))))</f>
        <v/>
      </c>
      <c r="D190" s="8">
        <f>IF($A190="","",SUMIFS(MoveBase,MoveCode,$A190,MoveDate,"&lt;="&amp;AsOfDate))</f>
        <v/>
      </c>
      <c r="E190" s="9">
        <f>IF($A190="","",IF(N('สินค้า'!$E188)&gt;0,INT(ABS($D190)/'สินค้า'!$E188),0))</f>
        <v/>
      </c>
      <c r="F190" s="9">
        <f>IF($A190="","",IF(N('สินค้า'!$D188)&gt;0,INT(IF(N('สินค้า'!$E188)&gt;0,MOD(ABS($D190),'สินค้า'!$E188),ABS($D190))/'สินค้า'!$D188),0))</f>
        <v/>
      </c>
      <c r="G190" s="9">
        <f>IF($A190="","",ABS($D190)-$E190*N('สินค้า'!$E188)-$F190*N('สินค้า'!$D188))</f>
        <v/>
      </c>
      <c r="H190" s="10">
        <f>IF($A190="","",-SUMIFS(MoveBase,MoveCode,$A190,MoveType,"ขาย",MoveDate,"&gt;"&amp;(AsOfDate-30),MoveDate,"&lt;="&amp;AsOfDate)/30)</f>
        <v/>
      </c>
      <c r="I190" s="9">
        <f>IF($A190="","",IF('สินค้า'!$H188&lt;&gt;"",'สินค้า'!$H188,ROUNDUP($H190*N('สินค้า'!$F188)+N('สินค้า'!$G188),0)))</f>
        <v/>
      </c>
      <c r="J190" s="6">
        <f>IF($A190="","",IF($D190&lt;0,"ยอดติดลบ ตรวจสอบ",IF($D190&lt;=$I190,"ต้องสั่ง","")))</f>
        <v/>
      </c>
      <c r="K190" s="9">
        <f>IF(OR($A190="",N($H190)=0),"",INT(MAX($D190,0)/$H190))</f>
        <v/>
      </c>
    </row>
    <row r="191">
      <c r="A191" s="6">
        <f>IF('สินค้า'!$A189="","",'สินค้า'!$A189)</f>
        <v/>
      </c>
      <c r="B191" s="6">
        <f>IF($A191="","",'สินค้า'!$B189)</f>
        <v/>
      </c>
      <c r="C191" s="7">
        <f>IF($A191="","",IF($D191&lt;0,"ติดลบ ","")&amp;IF($D191=0,"0 "&amp;'สินค้า'!$C189,TRIM(IF($E191&gt;0,$E191&amp;" ลัง ","")&amp;IF($F191&gt;0,$F191&amp;" แพ็ก ","")&amp;IF($G191&gt;0,$G191&amp;" "&amp;'สินค้า'!$C189,""))))</f>
        <v/>
      </c>
      <c r="D191" s="8">
        <f>IF($A191="","",SUMIFS(MoveBase,MoveCode,$A191,MoveDate,"&lt;="&amp;AsOfDate))</f>
        <v/>
      </c>
      <c r="E191" s="9">
        <f>IF($A191="","",IF(N('สินค้า'!$E189)&gt;0,INT(ABS($D191)/'สินค้า'!$E189),0))</f>
        <v/>
      </c>
      <c r="F191" s="9">
        <f>IF($A191="","",IF(N('สินค้า'!$D189)&gt;0,INT(IF(N('สินค้า'!$E189)&gt;0,MOD(ABS($D191),'สินค้า'!$E189),ABS($D191))/'สินค้า'!$D189),0))</f>
        <v/>
      </c>
      <c r="G191" s="9">
        <f>IF($A191="","",ABS($D191)-$E191*N('สินค้า'!$E189)-$F191*N('สินค้า'!$D189))</f>
        <v/>
      </c>
      <c r="H191" s="10">
        <f>IF($A191="","",-SUMIFS(MoveBase,MoveCode,$A191,MoveType,"ขาย",MoveDate,"&gt;"&amp;(AsOfDate-30),MoveDate,"&lt;="&amp;AsOfDate)/30)</f>
        <v/>
      </c>
      <c r="I191" s="9">
        <f>IF($A191="","",IF('สินค้า'!$H189&lt;&gt;"",'สินค้า'!$H189,ROUNDUP($H191*N('สินค้า'!$F189)+N('สินค้า'!$G189),0)))</f>
        <v/>
      </c>
      <c r="J191" s="6">
        <f>IF($A191="","",IF($D191&lt;0,"ยอดติดลบ ตรวจสอบ",IF($D191&lt;=$I191,"ต้องสั่ง","")))</f>
        <v/>
      </c>
      <c r="K191" s="9">
        <f>IF(OR($A191="",N($H191)=0),"",INT(MAX($D191,0)/$H191))</f>
        <v/>
      </c>
    </row>
    <row r="192">
      <c r="A192" s="6">
        <f>IF('สินค้า'!$A190="","",'สินค้า'!$A190)</f>
        <v/>
      </c>
      <c r="B192" s="6">
        <f>IF($A192="","",'สินค้า'!$B190)</f>
        <v/>
      </c>
      <c r="C192" s="7">
        <f>IF($A192="","",IF($D192&lt;0,"ติดลบ ","")&amp;IF($D192=0,"0 "&amp;'สินค้า'!$C190,TRIM(IF($E192&gt;0,$E192&amp;" ลัง ","")&amp;IF($F192&gt;0,$F192&amp;" แพ็ก ","")&amp;IF($G192&gt;0,$G192&amp;" "&amp;'สินค้า'!$C190,""))))</f>
        <v/>
      </c>
      <c r="D192" s="8">
        <f>IF($A192="","",SUMIFS(MoveBase,MoveCode,$A192,MoveDate,"&lt;="&amp;AsOfDate))</f>
        <v/>
      </c>
      <c r="E192" s="9">
        <f>IF($A192="","",IF(N('สินค้า'!$E190)&gt;0,INT(ABS($D192)/'สินค้า'!$E190),0))</f>
        <v/>
      </c>
      <c r="F192" s="9">
        <f>IF($A192="","",IF(N('สินค้า'!$D190)&gt;0,INT(IF(N('สินค้า'!$E190)&gt;0,MOD(ABS($D192),'สินค้า'!$E190),ABS($D192))/'สินค้า'!$D190),0))</f>
        <v/>
      </c>
      <c r="G192" s="9">
        <f>IF($A192="","",ABS($D192)-$E192*N('สินค้า'!$E190)-$F192*N('สินค้า'!$D190))</f>
        <v/>
      </c>
      <c r="H192" s="10">
        <f>IF($A192="","",-SUMIFS(MoveBase,MoveCode,$A192,MoveType,"ขาย",MoveDate,"&gt;"&amp;(AsOfDate-30),MoveDate,"&lt;="&amp;AsOfDate)/30)</f>
        <v/>
      </c>
      <c r="I192" s="9">
        <f>IF($A192="","",IF('สินค้า'!$H190&lt;&gt;"",'สินค้า'!$H190,ROUNDUP($H192*N('สินค้า'!$F190)+N('สินค้า'!$G190),0)))</f>
        <v/>
      </c>
      <c r="J192" s="6">
        <f>IF($A192="","",IF($D192&lt;0,"ยอดติดลบ ตรวจสอบ",IF($D192&lt;=$I192,"ต้องสั่ง","")))</f>
        <v/>
      </c>
      <c r="K192" s="9">
        <f>IF(OR($A192="",N($H192)=0),"",INT(MAX($D192,0)/$H192))</f>
        <v/>
      </c>
    </row>
    <row r="193">
      <c r="A193" s="6">
        <f>IF('สินค้า'!$A191="","",'สินค้า'!$A191)</f>
        <v/>
      </c>
      <c r="B193" s="6">
        <f>IF($A193="","",'สินค้า'!$B191)</f>
        <v/>
      </c>
      <c r="C193" s="7">
        <f>IF($A193="","",IF($D193&lt;0,"ติดลบ ","")&amp;IF($D193=0,"0 "&amp;'สินค้า'!$C191,TRIM(IF($E193&gt;0,$E193&amp;" ลัง ","")&amp;IF($F193&gt;0,$F193&amp;" แพ็ก ","")&amp;IF($G193&gt;0,$G193&amp;" "&amp;'สินค้า'!$C191,""))))</f>
        <v/>
      </c>
      <c r="D193" s="8">
        <f>IF($A193="","",SUMIFS(MoveBase,MoveCode,$A193,MoveDate,"&lt;="&amp;AsOfDate))</f>
        <v/>
      </c>
      <c r="E193" s="9">
        <f>IF($A193="","",IF(N('สินค้า'!$E191)&gt;0,INT(ABS($D193)/'สินค้า'!$E191),0))</f>
        <v/>
      </c>
      <c r="F193" s="9">
        <f>IF($A193="","",IF(N('สินค้า'!$D191)&gt;0,INT(IF(N('สินค้า'!$E191)&gt;0,MOD(ABS($D193),'สินค้า'!$E191),ABS($D193))/'สินค้า'!$D191),0))</f>
        <v/>
      </c>
      <c r="G193" s="9">
        <f>IF($A193="","",ABS($D193)-$E193*N('สินค้า'!$E191)-$F193*N('สินค้า'!$D191))</f>
        <v/>
      </c>
      <c r="H193" s="10">
        <f>IF($A193="","",-SUMIFS(MoveBase,MoveCode,$A193,MoveType,"ขาย",MoveDate,"&gt;"&amp;(AsOfDate-30),MoveDate,"&lt;="&amp;AsOfDate)/30)</f>
        <v/>
      </c>
      <c r="I193" s="9">
        <f>IF($A193="","",IF('สินค้า'!$H191&lt;&gt;"",'สินค้า'!$H191,ROUNDUP($H193*N('สินค้า'!$F191)+N('สินค้า'!$G191),0)))</f>
        <v/>
      </c>
      <c r="J193" s="6">
        <f>IF($A193="","",IF($D193&lt;0,"ยอดติดลบ ตรวจสอบ",IF($D193&lt;=$I193,"ต้องสั่ง","")))</f>
        <v/>
      </c>
      <c r="K193" s="9">
        <f>IF(OR($A193="",N($H193)=0),"",INT(MAX($D193,0)/$H193))</f>
        <v/>
      </c>
    </row>
    <row r="194">
      <c r="A194" s="6">
        <f>IF('สินค้า'!$A192="","",'สินค้า'!$A192)</f>
        <v/>
      </c>
      <c r="B194" s="6">
        <f>IF($A194="","",'สินค้า'!$B192)</f>
        <v/>
      </c>
      <c r="C194" s="7">
        <f>IF($A194="","",IF($D194&lt;0,"ติดลบ ","")&amp;IF($D194=0,"0 "&amp;'สินค้า'!$C192,TRIM(IF($E194&gt;0,$E194&amp;" ลัง ","")&amp;IF($F194&gt;0,$F194&amp;" แพ็ก ","")&amp;IF($G194&gt;0,$G194&amp;" "&amp;'สินค้า'!$C192,""))))</f>
        <v/>
      </c>
      <c r="D194" s="8">
        <f>IF($A194="","",SUMIFS(MoveBase,MoveCode,$A194,MoveDate,"&lt;="&amp;AsOfDate))</f>
        <v/>
      </c>
      <c r="E194" s="9">
        <f>IF($A194="","",IF(N('สินค้า'!$E192)&gt;0,INT(ABS($D194)/'สินค้า'!$E192),0))</f>
        <v/>
      </c>
      <c r="F194" s="9">
        <f>IF($A194="","",IF(N('สินค้า'!$D192)&gt;0,INT(IF(N('สินค้า'!$E192)&gt;0,MOD(ABS($D194),'สินค้า'!$E192),ABS($D194))/'สินค้า'!$D192),0))</f>
        <v/>
      </c>
      <c r="G194" s="9">
        <f>IF($A194="","",ABS($D194)-$E194*N('สินค้า'!$E192)-$F194*N('สินค้า'!$D192))</f>
        <v/>
      </c>
      <c r="H194" s="10">
        <f>IF($A194="","",-SUMIFS(MoveBase,MoveCode,$A194,MoveType,"ขาย",MoveDate,"&gt;"&amp;(AsOfDate-30),MoveDate,"&lt;="&amp;AsOfDate)/30)</f>
        <v/>
      </c>
      <c r="I194" s="9">
        <f>IF($A194="","",IF('สินค้า'!$H192&lt;&gt;"",'สินค้า'!$H192,ROUNDUP($H194*N('สินค้า'!$F192)+N('สินค้า'!$G192),0)))</f>
        <v/>
      </c>
      <c r="J194" s="6">
        <f>IF($A194="","",IF($D194&lt;0,"ยอดติดลบ ตรวจสอบ",IF($D194&lt;=$I194,"ต้องสั่ง","")))</f>
        <v/>
      </c>
      <c r="K194" s="9">
        <f>IF(OR($A194="",N($H194)=0),"",INT(MAX($D194,0)/$H194))</f>
        <v/>
      </c>
    </row>
    <row r="195">
      <c r="A195" s="6">
        <f>IF('สินค้า'!$A193="","",'สินค้า'!$A193)</f>
        <v/>
      </c>
      <c r="B195" s="6">
        <f>IF($A195="","",'สินค้า'!$B193)</f>
        <v/>
      </c>
      <c r="C195" s="7">
        <f>IF($A195="","",IF($D195&lt;0,"ติดลบ ","")&amp;IF($D195=0,"0 "&amp;'สินค้า'!$C193,TRIM(IF($E195&gt;0,$E195&amp;" ลัง ","")&amp;IF($F195&gt;0,$F195&amp;" แพ็ก ","")&amp;IF($G195&gt;0,$G195&amp;" "&amp;'สินค้า'!$C193,""))))</f>
        <v/>
      </c>
      <c r="D195" s="8">
        <f>IF($A195="","",SUMIFS(MoveBase,MoveCode,$A195,MoveDate,"&lt;="&amp;AsOfDate))</f>
        <v/>
      </c>
      <c r="E195" s="9">
        <f>IF($A195="","",IF(N('สินค้า'!$E193)&gt;0,INT(ABS($D195)/'สินค้า'!$E193),0))</f>
        <v/>
      </c>
      <c r="F195" s="9">
        <f>IF($A195="","",IF(N('สินค้า'!$D193)&gt;0,INT(IF(N('สินค้า'!$E193)&gt;0,MOD(ABS($D195),'สินค้า'!$E193),ABS($D195))/'สินค้า'!$D193),0))</f>
        <v/>
      </c>
      <c r="G195" s="9">
        <f>IF($A195="","",ABS($D195)-$E195*N('สินค้า'!$E193)-$F195*N('สินค้า'!$D193))</f>
        <v/>
      </c>
      <c r="H195" s="10">
        <f>IF($A195="","",-SUMIFS(MoveBase,MoveCode,$A195,MoveType,"ขาย",MoveDate,"&gt;"&amp;(AsOfDate-30),MoveDate,"&lt;="&amp;AsOfDate)/30)</f>
        <v/>
      </c>
      <c r="I195" s="9">
        <f>IF($A195="","",IF('สินค้า'!$H193&lt;&gt;"",'สินค้า'!$H193,ROUNDUP($H195*N('สินค้า'!$F193)+N('สินค้า'!$G193),0)))</f>
        <v/>
      </c>
      <c r="J195" s="6">
        <f>IF($A195="","",IF($D195&lt;0,"ยอดติดลบ ตรวจสอบ",IF($D195&lt;=$I195,"ต้องสั่ง","")))</f>
        <v/>
      </c>
      <c r="K195" s="9">
        <f>IF(OR($A195="",N($H195)=0),"",INT(MAX($D195,0)/$H195))</f>
        <v/>
      </c>
    </row>
    <row r="196">
      <c r="A196" s="6">
        <f>IF('สินค้า'!$A194="","",'สินค้า'!$A194)</f>
        <v/>
      </c>
      <c r="B196" s="6">
        <f>IF($A196="","",'สินค้า'!$B194)</f>
        <v/>
      </c>
      <c r="C196" s="7">
        <f>IF($A196="","",IF($D196&lt;0,"ติดลบ ","")&amp;IF($D196=0,"0 "&amp;'สินค้า'!$C194,TRIM(IF($E196&gt;0,$E196&amp;" ลัง ","")&amp;IF($F196&gt;0,$F196&amp;" แพ็ก ","")&amp;IF($G196&gt;0,$G196&amp;" "&amp;'สินค้า'!$C194,""))))</f>
        <v/>
      </c>
      <c r="D196" s="8">
        <f>IF($A196="","",SUMIFS(MoveBase,MoveCode,$A196,MoveDate,"&lt;="&amp;AsOfDate))</f>
        <v/>
      </c>
      <c r="E196" s="9">
        <f>IF($A196="","",IF(N('สินค้า'!$E194)&gt;0,INT(ABS($D196)/'สินค้า'!$E194),0))</f>
        <v/>
      </c>
      <c r="F196" s="9">
        <f>IF($A196="","",IF(N('สินค้า'!$D194)&gt;0,INT(IF(N('สินค้า'!$E194)&gt;0,MOD(ABS($D196),'สินค้า'!$E194),ABS($D196))/'สินค้า'!$D194),0))</f>
        <v/>
      </c>
      <c r="G196" s="9">
        <f>IF($A196="","",ABS($D196)-$E196*N('สินค้า'!$E194)-$F196*N('สินค้า'!$D194))</f>
        <v/>
      </c>
      <c r="H196" s="10">
        <f>IF($A196="","",-SUMIFS(MoveBase,MoveCode,$A196,MoveType,"ขาย",MoveDate,"&gt;"&amp;(AsOfDate-30),MoveDate,"&lt;="&amp;AsOfDate)/30)</f>
        <v/>
      </c>
      <c r="I196" s="9">
        <f>IF($A196="","",IF('สินค้า'!$H194&lt;&gt;"",'สินค้า'!$H194,ROUNDUP($H196*N('สินค้า'!$F194)+N('สินค้า'!$G194),0)))</f>
        <v/>
      </c>
      <c r="J196" s="6">
        <f>IF($A196="","",IF($D196&lt;0,"ยอดติดลบ ตรวจสอบ",IF($D196&lt;=$I196,"ต้องสั่ง","")))</f>
        <v/>
      </c>
      <c r="K196" s="9">
        <f>IF(OR($A196="",N($H196)=0),"",INT(MAX($D196,0)/$H196))</f>
        <v/>
      </c>
    </row>
    <row r="197">
      <c r="A197" s="6">
        <f>IF('สินค้า'!$A195="","",'สินค้า'!$A195)</f>
        <v/>
      </c>
      <c r="B197" s="6">
        <f>IF($A197="","",'สินค้า'!$B195)</f>
        <v/>
      </c>
      <c r="C197" s="7">
        <f>IF($A197="","",IF($D197&lt;0,"ติดลบ ","")&amp;IF($D197=0,"0 "&amp;'สินค้า'!$C195,TRIM(IF($E197&gt;0,$E197&amp;" ลัง ","")&amp;IF($F197&gt;0,$F197&amp;" แพ็ก ","")&amp;IF($G197&gt;0,$G197&amp;" "&amp;'สินค้า'!$C195,""))))</f>
        <v/>
      </c>
      <c r="D197" s="8">
        <f>IF($A197="","",SUMIFS(MoveBase,MoveCode,$A197,MoveDate,"&lt;="&amp;AsOfDate))</f>
        <v/>
      </c>
      <c r="E197" s="9">
        <f>IF($A197="","",IF(N('สินค้า'!$E195)&gt;0,INT(ABS($D197)/'สินค้า'!$E195),0))</f>
        <v/>
      </c>
      <c r="F197" s="9">
        <f>IF($A197="","",IF(N('สินค้า'!$D195)&gt;0,INT(IF(N('สินค้า'!$E195)&gt;0,MOD(ABS($D197),'สินค้า'!$E195),ABS($D197))/'สินค้า'!$D195),0))</f>
        <v/>
      </c>
      <c r="G197" s="9">
        <f>IF($A197="","",ABS($D197)-$E197*N('สินค้า'!$E195)-$F197*N('สินค้า'!$D195))</f>
        <v/>
      </c>
      <c r="H197" s="10">
        <f>IF($A197="","",-SUMIFS(MoveBase,MoveCode,$A197,MoveType,"ขาย",MoveDate,"&gt;"&amp;(AsOfDate-30),MoveDate,"&lt;="&amp;AsOfDate)/30)</f>
        <v/>
      </c>
      <c r="I197" s="9">
        <f>IF($A197="","",IF('สินค้า'!$H195&lt;&gt;"",'สินค้า'!$H195,ROUNDUP($H197*N('สินค้า'!$F195)+N('สินค้า'!$G195),0)))</f>
        <v/>
      </c>
      <c r="J197" s="6">
        <f>IF($A197="","",IF($D197&lt;0,"ยอดติดลบ ตรวจสอบ",IF($D197&lt;=$I197,"ต้องสั่ง","")))</f>
        <v/>
      </c>
      <c r="K197" s="9">
        <f>IF(OR($A197="",N($H197)=0),"",INT(MAX($D197,0)/$H197))</f>
        <v/>
      </c>
    </row>
    <row r="198">
      <c r="A198" s="6">
        <f>IF('สินค้า'!$A196="","",'สินค้า'!$A196)</f>
        <v/>
      </c>
      <c r="B198" s="6">
        <f>IF($A198="","",'สินค้า'!$B196)</f>
        <v/>
      </c>
      <c r="C198" s="7">
        <f>IF($A198="","",IF($D198&lt;0,"ติดลบ ","")&amp;IF($D198=0,"0 "&amp;'สินค้า'!$C196,TRIM(IF($E198&gt;0,$E198&amp;" ลัง ","")&amp;IF($F198&gt;0,$F198&amp;" แพ็ก ","")&amp;IF($G198&gt;0,$G198&amp;" "&amp;'สินค้า'!$C196,""))))</f>
        <v/>
      </c>
      <c r="D198" s="8">
        <f>IF($A198="","",SUMIFS(MoveBase,MoveCode,$A198,MoveDate,"&lt;="&amp;AsOfDate))</f>
        <v/>
      </c>
      <c r="E198" s="9">
        <f>IF($A198="","",IF(N('สินค้า'!$E196)&gt;0,INT(ABS($D198)/'สินค้า'!$E196),0))</f>
        <v/>
      </c>
      <c r="F198" s="9">
        <f>IF($A198="","",IF(N('สินค้า'!$D196)&gt;0,INT(IF(N('สินค้า'!$E196)&gt;0,MOD(ABS($D198),'สินค้า'!$E196),ABS($D198))/'สินค้า'!$D196),0))</f>
        <v/>
      </c>
      <c r="G198" s="9">
        <f>IF($A198="","",ABS($D198)-$E198*N('สินค้า'!$E196)-$F198*N('สินค้า'!$D196))</f>
        <v/>
      </c>
      <c r="H198" s="10">
        <f>IF($A198="","",-SUMIFS(MoveBase,MoveCode,$A198,MoveType,"ขาย",MoveDate,"&gt;"&amp;(AsOfDate-30),MoveDate,"&lt;="&amp;AsOfDate)/30)</f>
        <v/>
      </c>
      <c r="I198" s="9">
        <f>IF($A198="","",IF('สินค้า'!$H196&lt;&gt;"",'สินค้า'!$H196,ROUNDUP($H198*N('สินค้า'!$F196)+N('สินค้า'!$G196),0)))</f>
        <v/>
      </c>
      <c r="J198" s="6">
        <f>IF($A198="","",IF($D198&lt;0,"ยอดติดลบ ตรวจสอบ",IF($D198&lt;=$I198,"ต้องสั่ง","")))</f>
        <v/>
      </c>
      <c r="K198" s="9">
        <f>IF(OR($A198="",N($H198)=0),"",INT(MAX($D198,0)/$H198))</f>
        <v/>
      </c>
    </row>
    <row r="199">
      <c r="A199" s="6">
        <f>IF('สินค้า'!$A197="","",'สินค้า'!$A197)</f>
        <v/>
      </c>
      <c r="B199" s="6">
        <f>IF($A199="","",'สินค้า'!$B197)</f>
        <v/>
      </c>
      <c r="C199" s="7">
        <f>IF($A199="","",IF($D199&lt;0,"ติดลบ ","")&amp;IF($D199=0,"0 "&amp;'สินค้า'!$C197,TRIM(IF($E199&gt;0,$E199&amp;" ลัง ","")&amp;IF($F199&gt;0,$F199&amp;" แพ็ก ","")&amp;IF($G199&gt;0,$G199&amp;" "&amp;'สินค้า'!$C197,""))))</f>
        <v/>
      </c>
      <c r="D199" s="8">
        <f>IF($A199="","",SUMIFS(MoveBase,MoveCode,$A199,MoveDate,"&lt;="&amp;AsOfDate))</f>
        <v/>
      </c>
      <c r="E199" s="9">
        <f>IF($A199="","",IF(N('สินค้า'!$E197)&gt;0,INT(ABS($D199)/'สินค้า'!$E197),0))</f>
        <v/>
      </c>
      <c r="F199" s="9">
        <f>IF($A199="","",IF(N('สินค้า'!$D197)&gt;0,INT(IF(N('สินค้า'!$E197)&gt;0,MOD(ABS($D199),'สินค้า'!$E197),ABS($D199))/'สินค้า'!$D197),0))</f>
        <v/>
      </c>
      <c r="G199" s="9">
        <f>IF($A199="","",ABS($D199)-$E199*N('สินค้า'!$E197)-$F199*N('สินค้า'!$D197))</f>
        <v/>
      </c>
      <c r="H199" s="10">
        <f>IF($A199="","",-SUMIFS(MoveBase,MoveCode,$A199,MoveType,"ขาย",MoveDate,"&gt;"&amp;(AsOfDate-30),MoveDate,"&lt;="&amp;AsOfDate)/30)</f>
        <v/>
      </c>
      <c r="I199" s="9">
        <f>IF($A199="","",IF('สินค้า'!$H197&lt;&gt;"",'สินค้า'!$H197,ROUNDUP($H199*N('สินค้า'!$F197)+N('สินค้า'!$G197),0)))</f>
        <v/>
      </c>
      <c r="J199" s="6">
        <f>IF($A199="","",IF($D199&lt;0,"ยอดติดลบ ตรวจสอบ",IF($D199&lt;=$I199,"ต้องสั่ง","")))</f>
        <v/>
      </c>
      <c r="K199" s="9">
        <f>IF(OR($A199="",N($H199)=0),"",INT(MAX($D199,0)/$H199))</f>
        <v/>
      </c>
    </row>
    <row r="200">
      <c r="A200" s="6">
        <f>IF('สินค้า'!$A198="","",'สินค้า'!$A198)</f>
        <v/>
      </c>
      <c r="B200" s="6">
        <f>IF($A200="","",'สินค้า'!$B198)</f>
        <v/>
      </c>
      <c r="C200" s="7">
        <f>IF($A200="","",IF($D200&lt;0,"ติดลบ ","")&amp;IF($D200=0,"0 "&amp;'สินค้า'!$C198,TRIM(IF($E200&gt;0,$E200&amp;" ลัง ","")&amp;IF($F200&gt;0,$F200&amp;" แพ็ก ","")&amp;IF($G200&gt;0,$G200&amp;" "&amp;'สินค้า'!$C198,""))))</f>
        <v/>
      </c>
      <c r="D200" s="8">
        <f>IF($A200="","",SUMIFS(MoveBase,MoveCode,$A200,MoveDate,"&lt;="&amp;AsOfDate))</f>
        <v/>
      </c>
      <c r="E200" s="9">
        <f>IF($A200="","",IF(N('สินค้า'!$E198)&gt;0,INT(ABS($D200)/'สินค้า'!$E198),0))</f>
        <v/>
      </c>
      <c r="F200" s="9">
        <f>IF($A200="","",IF(N('สินค้า'!$D198)&gt;0,INT(IF(N('สินค้า'!$E198)&gt;0,MOD(ABS($D200),'สินค้า'!$E198),ABS($D200))/'สินค้า'!$D198),0))</f>
        <v/>
      </c>
      <c r="G200" s="9">
        <f>IF($A200="","",ABS($D200)-$E200*N('สินค้า'!$E198)-$F200*N('สินค้า'!$D198))</f>
        <v/>
      </c>
      <c r="H200" s="10">
        <f>IF($A200="","",-SUMIFS(MoveBase,MoveCode,$A200,MoveType,"ขาย",MoveDate,"&gt;"&amp;(AsOfDate-30),MoveDate,"&lt;="&amp;AsOfDate)/30)</f>
        <v/>
      </c>
      <c r="I200" s="9">
        <f>IF($A200="","",IF('สินค้า'!$H198&lt;&gt;"",'สินค้า'!$H198,ROUNDUP($H200*N('สินค้า'!$F198)+N('สินค้า'!$G198),0)))</f>
        <v/>
      </c>
      <c r="J200" s="6">
        <f>IF($A200="","",IF($D200&lt;0,"ยอดติดลบ ตรวจสอบ",IF($D200&lt;=$I200,"ต้องสั่ง","")))</f>
        <v/>
      </c>
      <c r="K200" s="9">
        <f>IF(OR($A200="",N($H200)=0),"",INT(MAX($D200,0)/$H200))</f>
        <v/>
      </c>
    </row>
    <row r="201">
      <c r="A201" s="6">
        <f>IF('สินค้า'!$A199="","",'สินค้า'!$A199)</f>
        <v/>
      </c>
      <c r="B201" s="6">
        <f>IF($A201="","",'สินค้า'!$B199)</f>
        <v/>
      </c>
      <c r="C201" s="7">
        <f>IF($A201="","",IF($D201&lt;0,"ติดลบ ","")&amp;IF($D201=0,"0 "&amp;'สินค้า'!$C199,TRIM(IF($E201&gt;0,$E201&amp;" ลัง ","")&amp;IF($F201&gt;0,$F201&amp;" แพ็ก ","")&amp;IF($G201&gt;0,$G201&amp;" "&amp;'สินค้า'!$C199,""))))</f>
        <v/>
      </c>
      <c r="D201" s="8">
        <f>IF($A201="","",SUMIFS(MoveBase,MoveCode,$A201,MoveDate,"&lt;="&amp;AsOfDate))</f>
        <v/>
      </c>
      <c r="E201" s="9">
        <f>IF($A201="","",IF(N('สินค้า'!$E199)&gt;0,INT(ABS($D201)/'สินค้า'!$E199),0))</f>
        <v/>
      </c>
      <c r="F201" s="9">
        <f>IF($A201="","",IF(N('สินค้า'!$D199)&gt;0,INT(IF(N('สินค้า'!$E199)&gt;0,MOD(ABS($D201),'สินค้า'!$E199),ABS($D201))/'สินค้า'!$D199),0))</f>
        <v/>
      </c>
      <c r="G201" s="9">
        <f>IF($A201="","",ABS($D201)-$E201*N('สินค้า'!$E199)-$F201*N('สินค้า'!$D199))</f>
        <v/>
      </c>
      <c r="H201" s="10">
        <f>IF($A201="","",-SUMIFS(MoveBase,MoveCode,$A201,MoveType,"ขาย",MoveDate,"&gt;"&amp;(AsOfDate-30),MoveDate,"&lt;="&amp;AsOfDate)/30)</f>
        <v/>
      </c>
      <c r="I201" s="9">
        <f>IF($A201="","",IF('สินค้า'!$H199&lt;&gt;"",'สินค้า'!$H199,ROUNDUP($H201*N('สินค้า'!$F199)+N('สินค้า'!$G199),0)))</f>
        <v/>
      </c>
      <c r="J201" s="6">
        <f>IF($A201="","",IF($D201&lt;0,"ยอดติดลบ ตรวจสอบ",IF($D201&lt;=$I201,"ต้องสั่ง","")))</f>
        <v/>
      </c>
      <c r="K201" s="9">
        <f>IF(OR($A201="",N($H201)=0),"",INT(MAX($D201,0)/$H201))</f>
        <v/>
      </c>
    </row>
    <row r="202">
      <c r="A202" s="6">
        <f>IF('สินค้า'!$A200="","",'สินค้า'!$A200)</f>
        <v/>
      </c>
      <c r="B202" s="6">
        <f>IF($A202="","",'สินค้า'!$B200)</f>
        <v/>
      </c>
      <c r="C202" s="7">
        <f>IF($A202="","",IF($D202&lt;0,"ติดลบ ","")&amp;IF($D202=0,"0 "&amp;'สินค้า'!$C200,TRIM(IF($E202&gt;0,$E202&amp;" ลัง ","")&amp;IF($F202&gt;0,$F202&amp;" แพ็ก ","")&amp;IF($G202&gt;0,$G202&amp;" "&amp;'สินค้า'!$C200,""))))</f>
        <v/>
      </c>
      <c r="D202" s="8">
        <f>IF($A202="","",SUMIFS(MoveBase,MoveCode,$A202,MoveDate,"&lt;="&amp;AsOfDate))</f>
        <v/>
      </c>
      <c r="E202" s="9">
        <f>IF($A202="","",IF(N('สินค้า'!$E200)&gt;0,INT(ABS($D202)/'สินค้า'!$E200),0))</f>
        <v/>
      </c>
      <c r="F202" s="9">
        <f>IF($A202="","",IF(N('สินค้า'!$D200)&gt;0,INT(IF(N('สินค้า'!$E200)&gt;0,MOD(ABS($D202),'สินค้า'!$E200),ABS($D202))/'สินค้า'!$D200),0))</f>
        <v/>
      </c>
      <c r="G202" s="9">
        <f>IF($A202="","",ABS($D202)-$E202*N('สินค้า'!$E200)-$F202*N('สินค้า'!$D200))</f>
        <v/>
      </c>
      <c r="H202" s="10">
        <f>IF($A202="","",-SUMIFS(MoveBase,MoveCode,$A202,MoveType,"ขาย",MoveDate,"&gt;"&amp;(AsOfDate-30),MoveDate,"&lt;="&amp;AsOfDate)/30)</f>
        <v/>
      </c>
      <c r="I202" s="9">
        <f>IF($A202="","",IF('สินค้า'!$H200&lt;&gt;"",'สินค้า'!$H200,ROUNDUP($H202*N('สินค้า'!$F200)+N('สินค้า'!$G200),0)))</f>
        <v/>
      </c>
      <c r="J202" s="6">
        <f>IF($A202="","",IF($D202&lt;0,"ยอดติดลบ ตรวจสอบ",IF($D202&lt;=$I202,"ต้องสั่ง","")))</f>
        <v/>
      </c>
      <c r="K202" s="9">
        <f>IF(OR($A202="",N($H202)=0),"",INT(MAX($D202,0)/$H202))</f>
        <v/>
      </c>
    </row>
    <row r="203">
      <c r="A203" s="6">
        <f>IF('สินค้า'!$A201="","",'สินค้า'!$A201)</f>
        <v/>
      </c>
      <c r="B203" s="6">
        <f>IF($A203="","",'สินค้า'!$B201)</f>
        <v/>
      </c>
      <c r="C203" s="7">
        <f>IF($A203="","",IF($D203&lt;0,"ติดลบ ","")&amp;IF($D203=0,"0 "&amp;'สินค้า'!$C201,TRIM(IF($E203&gt;0,$E203&amp;" ลัง ","")&amp;IF($F203&gt;0,$F203&amp;" แพ็ก ","")&amp;IF($G203&gt;0,$G203&amp;" "&amp;'สินค้า'!$C201,""))))</f>
        <v/>
      </c>
      <c r="D203" s="8">
        <f>IF($A203="","",SUMIFS(MoveBase,MoveCode,$A203,MoveDate,"&lt;="&amp;AsOfDate))</f>
        <v/>
      </c>
      <c r="E203" s="9">
        <f>IF($A203="","",IF(N('สินค้า'!$E201)&gt;0,INT(ABS($D203)/'สินค้า'!$E201),0))</f>
        <v/>
      </c>
      <c r="F203" s="9">
        <f>IF($A203="","",IF(N('สินค้า'!$D201)&gt;0,INT(IF(N('สินค้า'!$E201)&gt;0,MOD(ABS($D203),'สินค้า'!$E201),ABS($D203))/'สินค้า'!$D201),0))</f>
        <v/>
      </c>
      <c r="G203" s="9">
        <f>IF($A203="","",ABS($D203)-$E203*N('สินค้า'!$E201)-$F203*N('สินค้า'!$D201))</f>
        <v/>
      </c>
      <c r="H203" s="10">
        <f>IF($A203="","",-SUMIFS(MoveBase,MoveCode,$A203,MoveType,"ขาย",MoveDate,"&gt;"&amp;(AsOfDate-30),MoveDate,"&lt;="&amp;AsOfDate)/30)</f>
        <v/>
      </c>
      <c r="I203" s="9">
        <f>IF($A203="","",IF('สินค้า'!$H201&lt;&gt;"",'สินค้า'!$H201,ROUNDUP($H203*N('สินค้า'!$F201)+N('สินค้า'!$G201),0)))</f>
        <v/>
      </c>
      <c r="J203" s="6">
        <f>IF($A203="","",IF($D203&lt;0,"ยอดติดลบ ตรวจสอบ",IF($D203&lt;=$I203,"ต้องสั่ง","")))</f>
        <v/>
      </c>
      <c r="K203" s="9">
        <f>IF(OR($A203="",N($H203)=0),"",INT(MAX($D203,0)/$H203))</f>
        <v/>
      </c>
    </row>
  </sheetData>
  <conditionalFormatting sqref="J4:J203">
    <cfRule type="cellIs" priority="1" operator="equal" dxfId="0">
      <formula>"ต้องสั่ง"</formula>
    </cfRule>
    <cfRule type="cellIs" priority="2" operator="equal" dxfId="1">
      <formula>"ยอดติดลบ ตรวจสอบ"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14" customWidth="1" min="4" max="4"/>
    <col width="14" customWidth="1" min="5" max="5"/>
    <col width="13" customWidth="1" min="6" max="6"/>
    <col width="16" customWidth="1" min="7" max="7"/>
    <col width="18" customWidth="1" min="8" max="8"/>
  </cols>
  <sheetData>
    <row r="1" ht="36" customHeight="1">
      <c r="A1" s="5" t="inlineStr">
        <is>
          <t>รหัสสินค้า</t>
        </is>
      </c>
      <c r="B1" s="5" t="inlineStr">
        <is>
          <t>ชื่อสินค้า</t>
        </is>
      </c>
      <c r="C1" s="5" t="inlineStr">
        <is>
          <t>หน่วยฐาน</t>
        </is>
      </c>
      <c r="D1" s="5" t="inlineStr">
        <is>
          <t>หน่วยฐานต่อ 1 แพ็ก</t>
        </is>
      </c>
      <c r="E1" s="5" t="inlineStr">
        <is>
          <t>หน่วยฐานต่อ 1 ลัง</t>
        </is>
      </c>
      <c r="F1" s="5" t="inlineStr">
        <is>
          <t>ระยะรอของ (วัน)</t>
        </is>
      </c>
      <c r="G1" s="5" t="inlineStr">
        <is>
          <t>สต็อกกันชน (หน่วยฐาน)</t>
        </is>
      </c>
      <c r="H1" s="5" t="inlineStr">
        <is>
          <t>จุดสั่งซื้อตั้งเอง (หน่วยฐาน)</t>
        </is>
      </c>
    </row>
    <row r="2">
      <c r="A2" s="11" t="inlineStr">
        <is>
          <t>P001</t>
        </is>
      </c>
      <c r="B2" s="11" t="inlineStr">
        <is>
          <t>น้ำดื่ม 600 มล.</t>
        </is>
      </c>
      <c r="C2" s="11" t="inlineStr">
        <is>
          <t>ขวด</t>
        </is>
      </c>
      <c r="D2" s="12" t="n">
        <v>6</v>
      </c>
      <c r="E2" s="12" t="n">
        <v>24</v>
      </c>
      <c r="F2" s="12" t="n">
        <v>3</v>
      </c>
      <c r="G2" s="12" t="n">
        <v>48</v>
      </c>
      <c r="H2" s="12" t="n"/>
    </row>
    <row r="3">
      <c r="A3" s="11" t="inlineStr">
        <is>
          <t>P002</t>
        </is>
      </c>
      <c r="B3" s="11" t="inlineStr">
        <is>
          <t>บะหมี่กึ่งสำเร็จรูป รสต้มยำ</t>
        </is>
      </c>
      <c r="C3" s="11" t="inlineStr">
        <is>
          <t>ซอง</t>
        </is>
      </c>
      <c r="D3" s="12" t="n">
        <v>10</v>
      </c>
      <c r="E3" s="12" t="n">
        <v>30</v>
      </c>
      <c r="F3" s="12" t="n">
        <v>7</v>
      </c>
      <c r="G3" s="12" t="n">
        <v>60</v>
      </c>
      <c r="H3" s="12" t="n"/>
    </row>
    <row r="4">
      <c r="A4" s="11" t="inlineStr">
        <is>
          <t>P003</t>
        </is>
      </c>
      <c r="B4" s="11" t="inlineStr">
        <is>
          <t>น้ำปลา 700 มล.</t>
        </is>
      </c>
      <c r="C4" s="11" t="inlineStr">
        <is>
          <t>ขวด</t>
        </is>
      </c>
      <c r="D4" s="12" t="n"/>
      <c r="E4" s="12" t="n">
        <v>12</v>
      </c>
      <c r="F4" s="12" t="n">
        <v>10</v>
      </c>
      <c r="G4" s="12" t="n">
        <v>12</v>
      </c>
      <c r="H4" s="12" t="n"/>
    </row>
    <row r="5">
      <c r="A5" s="11" t="inlineStr">
        <is>
          <t>P004</t>
        </is>
      </c>
      <c r="B5" s="11" t="inlineStr">
        <is>
          <t>น้ำมันพืช 1 ลิตร</t>
        </is>
      </c>
      <c r="C5" s="11" t="inlineStr">
        <is>
          <t>ขวด</t>
        </is>
      </c>
      <c r="D5" s="12" t="n"/>
      <c r="E5" s="12" t="n">
        <v>12</v>
      </c>
      <c r="F5" s="12" t="n">
        <v>7</v>
      </c>
      <c r="G5" s="12" t="n">
        <v>12</v>
      </c>
      <c r="H5" s="12" t="n"/>
    </row>
    <row r="6">
      <c r="A6" s="11" t="inlineStr">
        <is>
          <t>P005</t>
        </is>
      </c>
      <c r="B6" s="11" t="inlineStr">
        <is>
          <t>ข้าวเกรียบ 15 ก.</t>
        </is>
      </c>
      <c r="C6" s="11" t="inlineStr">
        <is>
          <t>ซอง</t>
        </is>
      </c>
      <c r="D6" s="12" t="n">
        <v>12</v>
      </c>
      <c r="E6" s="12" t="n">
        <v>144</v>
      </c>
      <c r="F6" s="12" t="n">
        <v>5</v>
      </c>
      <c r="G6" s="12" t="n">
        <v>24</v>
      </c>
      <c r="H6" s="12" t="n"/>
    </row>
    <row r="7">
      <c r="A7" s="11" t="inlineStr">
        <is>
          <t>P006</t>
        </is>
      </c>
      <c r="B7" s="11" t="inlineStr">
        <is>
          <t>กาแฟปรุงสำเร็จ 3 in 1</t>
        </is>
      </c>
      <c r="C7" s="11" t="inlineStr">
        <is>
          <t>ซอง</t>
        </is>
      </c>
      <c r="D7" s="12" t="n">
        <v>30</v>
      </c>
      <c r="E7" s="12" t="n">
        <v>360</v>
      </c>
      <c r="F7" s="12" t="n">
        <v>14</v>
      </c>
      <c r="G7" s="12" t="n">
        <v>60</v>
      </c>
      <c r="H7" s="12" t="n"/>
    </row>
    <row r="8">
      <c r="A8" s="11" t="inlineStr">
        <is>
          <t>P007</t>
        </is>
      </c>
      <c r="B8" s="11" t="inlineStr">
        <is>
          <t>สบู่ก้อน 70 ก.</t>
        </is>
      </c>
      <c r="C8" s="11" t="inlineStr">
        <is>
          <t>ก้อน</t>
        </is>
      </c>
      <c r="D8" s="12" t="n">
        <v>4</v>
      </c>
      <c r="E8" s="12" t="n">
        <v>144</v>
      </c>
      <c r="F8" s="12" t="n">
        <v>10</v>
      </c>
      <c r="G8" s="12" t="n">
        <v>0</v>
      </c>
      <c r="H8" s="12" t="n">
        <v>100</v>
      </c>
    </row>
    <row r="9">
      <c r="A9" s="11" t="n"/>
      <c r="B9" s="11" t="n"/>
      <c r="C9" s="11" t="n"/>
      <c r="D9" s="12" t="n"/>
      <c r="E9" s="12" t="n"/>
      <c r="F9" s="12" t="n"/>
      <c r="G9" s="12" t="n"/>
      <c r="H9" s="12" t="n"/>
    </row>
    <row r="10">
      <c r="A10" s="11" t="n"/>
      <c r="B10" s="11" t="n"/>
      <c r="C10" s="11" t="n"/>
      <c r="D10" s="12" t="n"/>
      <c r="E10" s="12" t="n"/>
      <c r="F10" s="12" t="n"/>
      <c r="G10" s="12" t="n"/>
      <c r="H10" s="12" t="n"/>
    </row>
    <row r="11">
      <c r="A11" s="11" t="n"/>
      <c r="B11" s="11" t="n"/>
      <c r="C11" s="11" t="n"/>
      <c r="D11" s="12" t="n"/>
      <c r="E11" s="12" t="n"/>
      <c r="F11" s="12" t="n"/>
      <c r="G11" s="12" t="n"/>
      <c r="H11" s="12" t="n"/>
    </row>
    <row r="12">
      <c r="A12" s="11" t="n"/>
      <c r="B12" s="11" t="n"/>
      <c r="C12" s="11" t="n"/>
      <c r="D12" s="12" t="n"/>
      <c r="E12" s="12" t="n"/>
      <c r="F12" s="12" t="n"/>
      <c r="G12" s="12" t="n"/>
      <c r="H12" s="12" t="n"/>
    </row>
    <row r="13">
      <c r="A13" s="11" t="n"/>
      <c r="B13" s="11" t="n"/>
      <c r="C13" s="11" t="n"/>
      <c r="D13" s="12" t="n"/>
      <c r="E13" s="12" t="n"/>
      <c r="F13" s="12" t="n"/>
      <c r="G13" s="12" t="n"/>
      <c r="H13" s="12" t="n"/>
    </row>
    <row r="14">
      <c r="A14" s="11" t="n"/>
      <c r="B14" s="11" t="n"/>
      <c r="C14" s="11" t="n"/>
      <c r="D14" s="12" t="n"/>
      <c r="E14" s="12" t="n"/>
      <c r="F14" s="12" t="n"/>
      <c r="G14" s="12" t="n"/>
      <c r="H14" s="12" t="n"/>
    </row>
    <row r="15">
      <c r="A15" s="11" t="n"/>
      <c r="B15" s="11" t="n"/>
      <c r="C15" s="11" t="n"/>
      <c r="D15" s="12" t="n"/>
      <c r="E15" s="12" t="n"/>
      <c r="F15" s="12" t="n"/>
      <c r="G15" s="12" t="n"/>
      <c r="H15" s="12" t="n"/>
    </row>
    <row r="16">
      <c r="A16" s="11" t="n"/>
      <c r="B16" s="11" t="n"/>
      <c r="C16" s="11" t="n"/>
      <c r="D16" s="12" t="n"/>
      <c r="E16" s="12" t="n"/>
      <c r="F16" s="12" t="n"/>
      <c r="G16" s="12" t="n"/>
      <c r="H16" s="12" t="n"/>
    </row>
    <row r="17">
      <c r="A17" s="11" t="n"/>
      <c r="B17" s="11" t="n"/>
      <c r="C17" s="11" t="n"/>
      <c r="D17" s="12" t="n"/>
      <c r="E17" s="12" t="n"/>
      <c r="F17" s="12" t="n"/>
      <c r="G17" s="12" t="n"/>
      <c r="H17" s="12" t="n"/>
    </row>
    <row r="18">
      <c r="A18" s="11" t="n"/>
      <c r="B18" s="11" t="n"/>
      <c r="C18" s="11" t="n"/>
      <c r="D18" s="12" t="n"/>
      <c r="E18" s="12" t="n"/>
      <c r="F18" s="12" t="n"/>
      <c r="G18" s="12" t="n"/>
      <c r="H18" s="12" t="n"/>
    </row>
    <row r="19">
      <c r="A19" s="11" t="n"/>
      <c r="B19" s="11" t="n"/>
      <c r="C19" s="11" t="n"/>
      <c r="D19" s="12" t="n"/>
      <c r="E19" s="12" t="n"/>
      <c r="F19" s="12" t="n"/>
      <c r="G19" s="12" t="n"/>
      <c r="H19" s="12" t="n"/>
    </row>
    <row r="20">
      <c r="A20" s="11" t="n"/>
      <c r="B20" s="11" t="n"/>
      <c r="C20" s="11" t="n"/>
      <c r="D20" s="12" t="n"/>
      <c r="E20" s="12" t="n"/>
      <c r="F20" s="12" t="n"/>
      <c r="G20" s="12" t="n"/>
      <c r="H20" s="12" t="n"/>
    </row>
    <row r="21">
      <c r="A21" s="11" t="n"/>
      <c r="B21" s="11" t="n"/>
      <c r="C21" s="11" t="n"/>
      <c r="D21" s="12" t="n"/>
      <c r="E21" s="12" t="n"/>
      <c r="F21" s="12" t="n"/>
      <c r="G21" s="12" t="n"/>
      <c r="H21" s="12" t="n"/>
    </row>
    <row r="22">
      <c r="A22" s="11" t="n"/>
      <c r="B22" s="11" t="n"/>
      <c r="C22" s="11" t="n"/>
      <c r="D22" s="12" t="n"/>
      <c r="E22" s="12" t="n"/>
      <c r="F22" s="12" t="n"/>
      <c r="G22" s="12" t="n"/>
      <c r="H22" s="12" t="n"/>
    </row>
    <row r="23">
      <c r="A23" s="11" t="n"/>
      <c r="B23" s="11" t="n"/>
      <c r="C23" s="11" t="n"/>
      <c r="D23" s="12" t="n"/>
      <c r="E23" s="12" t="n"/>
      <c r="F23" s="12" t="n"/>
      <c r="G23" s="12" t="n"/>
      <c r="H23" s="12" t="n"/>
    </row>
    <row r="24">
      <c r="A24" s="11" t="n"/>
      <c r="B24" s="11" t="n"/>
      <c r="C24" s="11" t="n"/>
      <c r="D24" s="12" t="n"/>
      <c r="E24" s="12" t="n"/>
      <c r="F24" s="12" t="n"/>
      <c r="G24" s="12" t="n"/>
      <c r="H24" s="12" t="n"/>
    </row>
    <row r="25">
      <c r="A25" s="11" t="n"/>
      <c r="B25" s="11" t="n"/>
      <c r="C25" s="11" t="n"/>
      <c r="D25" s="12" t="n"/>
      <c r="E25" s="12" t="n"/>
      <c r="F25" s="12" t="n"/>
      <c r="G25" s="12" t="n"/>
      <c r="H25" s="12" t="n"/>
    </row>
    <row r="26">
      <c r="A26" s="11" t="n"/>
      <c r="B26" s="11" t="n"/>
      <c r="C26" s="11" t="n"/>
      <c r="D26" s="12" t="n"/>
      <c r="E26" s="12" t="n"/>
      <c r="F26" s="12" t="n"/>
      <c r="G26" s="12" t="n"/>
      <c r="H26" s="12" t="n"/>
    </row>
    <row r="27">
      <c r="A27" s="11" t="n"/>
      <c r="B27" s="11" t="n"/>
      <c r="C27" s="11" t="n"/>
      <c r="D27" s="12" t="n"/>
      <c r="E27" s="12" t="n"/>
      <c r="F27" s="12" t="n"/>
      <c r="G27" s="12" t="n"/>
      <c r="H27" s="12" t="n"/>
    </row>
    <row r="28">
      <c r="A28" s="11" t="n"/>
      <c r="B28" s="11" t="n"/>
      <c r="C28" s="11" t="n"/>
      <c r="D28" s="12" t="n"/>
      <c r="E28" s="12" t="n"/>
      <c r="F28" s="12" t="n"/>
      <c r="G28" s="12" t="n"/>
      <c r="H28" s="12" t="n"/>
    </row>
    <row r="29">
      <c r="A29" s="11" t="n"/>
      <c r="B29" s="11" t="n"/>
      <c r="C29" s="11" t="n"/>
      <c r="D29" s="12" t="n"/>
      <c r="E29" s="12" t="n"/>
      <c r="F29" s="12" t="n"/>
      <c r="G29" s="12" t="n"/>
      <c r="H29" s="12" t="n"/>
    </row>
    <row r="30">
      <c r="A30" s="11" t="n"/>
      <c r="B30" s="11" t="n"/>
      <c r="C30" s="11" t="n"/>
      <c r="D30" s="12" t="n"/>
      <c r="E30" s="12" t="n"/>
      <c r="F30" s="12" t="n"/>
      <c r="G30" s="12" t="n"/>
      <c r="H30" s="12" t="n"/>
    </row>
    <row r="31">
      <c r="A31" s="11" t="n"/>
      <c r="B31" s="11" t="n"/>
      <c r="C31" s="11" t="n"/>
      <c r="D31" s="12" t="n"/>
      <c r="E31" s="12" t="n"/>
      <c r="F31" s="12" t="n"/>
      <c r="G31" s="12" t="n"/>
      <c r="H31" s="12" t="n"/>
    </row>
    <row r="32">
      <c r="A32" s="11" t="n"/>
      <c r="B32" s="11" t="n"/>
      <c r="C32" s="11" t="n"/>
      <c r="D32" s="12" t="n"/>
      <c r="E32" s="12" t="n"/>
      <c r="F32" s="12" t="n"/>
      <c r="G32" s="12" t="n"/>
      <c r="H32" s="12" t="n"/>
    </row>
    <row r="33">
      <c r="A33" s="11" t="n"/>
      <c r="B33" s="11" t="n"/>
      <c r="C33" s="11" t="n"/>
      <c r="D33" s="12" t="n"/>
      <c r="E33" s="12" t="n"/>
      <c r="F33" s="12" t="n"/>
      <c r="G33" s="12" t="n"/>
      <c r="H33" s="12" t="n"/>
    </row>
    <row r="34">
      <c r="A34" s="11" t="n"/>
      <c r="B34" s="11" t="n"/>
      <c r="C34" s="11" t="n"/>
      <c r="D34" s="12" t="n"/>
      <c r="E34" s="12" t="n"/>
      <c r="F34" s="12" t="n"/>
      <c r="G34" s="12" t="n"/>
      <c r="H34" s="12" t="n"/>
    </row>
    <row r="35">
      <c r="A35" s="11" t="n"/>
      <c r="B35" s="11" t="n"/>
      <c r="C35" s="11" t="n"/>
      <c r="D35" s="12" t="n"/>
      <c r="E35" s="12" t="n"/>
      <c r="F35" s="12" t="n"/>
      <c r="G35" s="12" t="n"/>
      <c r="H35" s="12" t="n"/>
    </row>
    <row r="36">
      <c r="A36" s="11" t="n"/>
      <c r="B36" s="11" t="n"/>
      <c r="C36" s="11" t="n"/>
      <c r="D36" s="12" t="n"/>
      <c r="E36" s="12" t="n"/>
      <c r="F36" s="12" t="n"/>
      <c r="G36" s="12" t="n"/>
      <c r="H36" s="12" t="n"/>
    </row>
    <row r="37">
      <c r="A37" s="11" t="n"/>
      <c r="B37" s="11" t="n"/>
      <c r="C37" s="11" t="n"/>
      <c r="D37" s="12" t="n"/>
      <c r="E37" s="12" t="n"/>
      <c r="F37" s="12" t="n"/>
      <c r="G37" s="12" t="n"/>
      <c r="H37" s="12" t="n"/>
    </row>
    <row r="38">
      <c r="A38" s="11" t="n"/>
      <c r="B38" s="11" t="n"/>
      <c r="C38" s="11" t="n"/>
      <c r="D38" s="12" t="n"/>
      <c r="E38" s="12" t="n"/>
      <c r="F38" s="12" t="n"/>
      <c r="G38" s="12" t="n"/>
      <c r="H38" s="12" t="n"/>
    </row>
    <row r="39">
      <c r="A39" s="11" t="n"/>
      <c r="B39" s="11" t="n"/>
      <c r="C39" s="11" t="n"/>
      <c r="D39" s="12" t="n"/>
      <c r="E39" s="12" t="n"/>
      <c r="F39" s="12" t="n"/>
      <c r="G39" s="12" t="n"/>
      <c r="H39" s="12" t="n"/>
    </row>
    <row r="40">
      <c r="A40" s="11" t="n"/>
      <c r="B40" s="11" t="n"/>
      <c r="C40" s="11" t="n"/>
      <c r="D40" s="12" t="n"/>
      <c r="E40" s="12" t="n"/>
      <c r="F40" s="12" t="n"/>
      <c r="G40" s="12" t="n"/>
      <c r="H40" s="12" t="n"/>
    </row>
    <row r="41">
      <c r="A41" s="11" t="n"/>
      <c r="B41" s="11" t="n"/>
      <c r="C41" s="11" t="n"/>
      <c r="D41" s="12" t="n"/>
      <c r="E41" s="12" t="n"/>
      <c r="F41" s="12" t="n"/>
      <c r="G41" s="12" t="n"/>
      <c r="H41" s="12" t="n"/>
    </row>
    <row r="42">
      <c r="A42" s="11" t="n"/>
      <c r="B42" s="11" t="n"/>
      <c r="C42" s="11" t="n"/>
      <c r="D42" s="12" t="n"/>
      <c r="E42" s="12" t="n"/>
      <c r="F42" s="12" t="n"/>
      <c r="G42" s="12" t="n"/>
      <c r="H42" s="12" t="n"/>
    </row>
    <row r="43">
      <c r="A43" s="11" t="n"/>
      <c r="B43" s="11" t="n"/>
      <c r="C43" s="11" t="n"/>
      <c r="D43" s="12" t="n"/>
      <c r="E43" s="12" t="n"/>
      <c r="F43" s="12" t="n"/>
      <c r="G43" s="12" t="n"/>
      <c r="H43" s="12" t="n"/>
    </row>
    <row r="44">
      <c r="A44" s="11" t="n"/>
      <c r="B44" s="11" t="n"/>
      <c r="C44" s="11" t="n"/>
      <c r="D44" s="12" t="n"/>
      <c r="E44" s="12" t="n"/>
      <c r="F44" s="12" t="n"/>
      <c r="G44" s="12" t="n"/>
      <c r="H44" s="12" t="n"/>
    </row>
    <row r="45">
      <c r="A45" s="11" t="n"/>
      <c r="B45" s="11" t="n"/>
      <c r="C45" s="11" t="n"/>
      <c r="D45" s="12" t="n"/>
      <c r="E45" s="12" t="n"/>
      <c r="F45" s="12" t="n"/>
      <c r="G45" s="12" t="n"/>
      <c r="H45" s="12" t="n"/>
    </row>
    <row r="46">
      <c r="A46" s="11" t="n"/>
      <c r="B46" s="11" t="n"/>
      <c r="C46" s="11" t="n"/>
      <c r="D46" s="12" t="n"/>
      <c r="E46" s="12" t="n"/>
      <c r="F46" s="12" t="n"/>
      <c r="G46" s="12" t="n"/>
      <c r="H46" s="12" t="n"/>
    </row>
    <row r="47">
      <c r="A47" s="11" t="n"/>
      <c r="B47" s="11" t="n"/>
      <c r="C47" s="11" t="n"/>
      <c r="D47" s="12" t="n"/>
      <c r="E47" s="12" t="n"/>
      <c r="F47" s="12" t="n"/>
      <c r="G47" s="12" t="n"/>
      <c r="H47" s="12" t="n"/>
    </row>
    <row r="48">
      <c r="A48" s="11" t="n"/>
      <c r="B48" s="11" t="n"/>
      <c r="C48" s="11" t="n"/>
      <c r="D48" s="12" t="n"/>
      <c r="E48" s="12" t="n"/>
      <c r="F48" s="12" t="n"/>
      <c r="G48" s="12" t="n"/>
      <c r="H48" s="12" t="n"/>
    </row>
    <row r="49">
      <c r="A49" s="11" t="n"/>
      <c r="B49" s="11" t="n"/>
      <c r="C49" s="11" t="n"/>
      <c r="D49" s="12" t="n"/>
      <c r="E49" s="12" t="n"/>
      <c r="F49" s="12" t="n"/>
      <c r="G49" s="12" t="n"/>
      <c r="H49" s="12" t="n"/>
    </row>
    <row r="50">
      <c r="A50" s="11" t="n"/>
      <c r="B50" s="11" t="n"/>
      <c r="C50" s="11" t="n"/>
      <c r="D50" s="12" t="n"/>
      <c r="E50" s="12" t="n"/>
      <c r="F50" s="12" t="n"/>
      <c r="G50" s="12" t="n"/>
      <c r="H50" s="12" t="n"/>
    </row>
    <row r="51">
      <c r="A51" s="11" t="n"/>
      <c r="B51" s="11" t="n"/>
      <c r="C51" s="11" t="n"/>
      <c r="D51" s="12" t="n"/>
      <c r="E51" s="12" t="n"/>
      <c r="F51" s="12" t="n"/>
      <c r="G51" s="12" t="n"/>
      <c r="H51" s="12" t="n"/>
    </row>
    <row r="52">
      <c r="A52" s="11" t="n"/>
      <c r="B52" s="11" t="n"/>
      <c r="C52" s="11" t="n"/>
      <c r="D52" s="12" t="n"/>
      <c r="E52" s="12" t="n"/>
      <c r="F52" s="12" t="n"/>
      <c r="G52" s="12" t="n"/>
      <c r="H52" s="12" t="n"/>
    </row>
    <row r="53">
      <c r="A53" s="11" t="n"/>
      <c r="B53" s="11" t="n"/>
      <c r="C53" s="11" t="n"/>
      <c r="D53" s="12" t="n"/>
      <c r="E53" s="12" t="n"/>
      <c r="F53" s="12" t="n"/>
      <c r="G53" s="12" t="n"/>
      <c r="H53" s="12" t="n"/>
    </row>
    <row r="54">
      <c r="A54" s="11" t="n"/>
      <c r="B54" s="11" t="n"/>
      <c r="C54" s="11" t="n"/>
      <c r="D54" s="12" t="n"/>
      <c r="E54" s="12" t="n"/>
      <c r="F54" s="12" t="n"/>
      <c r="G54" s="12" t="n"/>
      <c r="H54" s="12" t="n"/>
    </row>
    <row r="55">
      <c r="A55" s="11" t="n"/>
      <c r="B55" s="11" t="n"/>
      <c r="C55" s="11" t="n"/>
      <c r="D55" s="12" t="n"/>
      <c r="E55" s="12" t="n"/>
      <c r="F55" s="12" t="n"/>
      <c r="G55" s="12" t="n"/>
      <c r="H55" s="12" t="n"/>
    </row>
    <row r="56">
      <c r="A56" s="11" t="n"/>
      <c r="B56" s="11" t="n"/>
      <c r="C56" s="11" t="n"/>
      <c r="D56" s="12" t="n"/>
      <c r="E56" s="12" t="n"/>
      <c r="F56" s="12" t="n"/>
      <c r="G56" s="12" t="n"/>
      <c r="H56" s="12" t="n"/>
    </row>
    <row r="57">
      <c r="A57" s="11" t="n"/>
      <c r="B57" s="11" t="n"/>
      <c r="C57" s="11" t="n"/>
      <c r="D57" s="12" t="n"/>
      <c r="E57" s="12" t="n"/>
      <c r="F57" s="12" t="n"/>
      <c r="G57" s="12" t="n"/>
      <c r="H57" s="12" t="n"/>
    </row>
    <row r="58">
      <c r="A58" s="11" t="n"/>
      <c r="B58" s="11" t="n"/>
      <c r="C58" s="11" t="n"/>
      <c r="D58" s="12" t="n"/>
      <c r="E58" s="12" t="n"/>
      <c r="F58" s="12" t="n"/>
      <c r="G58" s="12" t="n"/>
      <c r="H58" s="12" t="n"/>
    </row>
    <row r="59">
      <c r="A59" s="11" t="n"/>
      <c r="B59" s="11" t="n"/>
      <c r="C59" s="11" t="n"/>
      <c r="D59" s="12" t="n"/>
      <c r="E59" s="12" t="n"/>
      <c r="F59" s="12" t="n"/>
      <c r="G59" s="12" t="n"/>
      <c r="H59" s="12" t="n"/>
    </row>
    <row r="60">
      <c r="A60" s="11" t="n"/>
      <c r="B60" s="11" t="n"/>
      <c r="C60" s="11" t="n"/>
      <c r="D60" s="12" t="n"/>
      <c r="E60" s="12" t="n"/>
      <c r="F60" s="12" t="n"/>
      <c r="G60" s="12" t="n"/>
      <c r="H60" s="12" t="n"/>
    </row>
    <row r="61">
      <c r="A61" s="11" t="n"/>
      <c r="B61" s="11" t="n"/>
      <c r="C61" s="11" t="n"/>
      <c r="D61" s="12" t="n"/>
      <c r="E61" s="12" t="n"/>
      <c r="F61" s="12" t="n"/>
      <c r="G61" s="12" t="n"/>
      <c r="H61" s="12" t="n"/>
    </row>
    <row r="62">
      <c r="A62" s="11" t="n"/>
      <c r="B62" s="11" t="n"/>
      <c r="C62" s="11" t="n"/>
      <c r="D62" s="12" t="n"/>
      <c r="E62" s="12" t="n"/>
      <c r="F62" s="12" t="n"/>
      <c r="G62" s="12" t="n"/>
      <c r="H62" s="12" t="n"/>
    </row>
    <row r="63">
      <c r="A63" s="11" t="n"/>
      <c r="B63" s="11" t="n"/>
      <c r="C63" s="11" t="n"/>
      <c r="D63" s="12" t="n"/>
      <c r="E63" s="12" t="n"/>
      <c r="F63" s="12" t="n"/>
      <c r="G63" s="12" t="n"/>
      <c r="H63" s="12" t="n"/>
    </row>
    <row r="64">
      <c r="A64" s="11" t="n"/>
      <c r="B64" s="11" t="n"/>
      <c r="C64" s="11" t="n"/>
      <c r="D64" s="12" t="n"/>
      <c r="E64" s="12" t="n"/>
      <c r="F64" s="12" t="n"/>
      <c r="G64" s="12" t="n"/>
      <c r="H64" s="12" t="n"/>
    </row>
    <row r="65">
      <c r="A65" s="11" t="n"/>
      <c r="B65" s="11" t="n"/>
      <c r="C65" s="11" t="n"/>
      <c r="D65" s="12" t="n"/>
      <c r="E65" s="12" t="n"/>
      <c r="F65" s="12" t="n"/>
      <c r="G65" s="12" t="n"/>
      <c r="H65" s="12" t="n"/>
    </row>
    <row r="66">
      <c r="A66" s="11" t="n"/>
      <c r="B66" s="11" t="n"/>
      <c r="C66" s="11" t="n"/>
      <c r="D66" s="12" t="n"/>
      <c r="E66" s="12" t="n"/>
      <c r="F66" s="12" t="n"/>
      <c r="G66" s="12" t="n"/>
      <c r="H66" s="12" t="n"/>
    </row>
    <row r="67">
      <c r="A67" s="11" t="n"/>
      <c r="B67" s="11" t="n"/>
      <c r="C67" s="11" t="n"/>
      <c r="D67" s="12" t="n"/>
      <c r="E67" s="12" t="n"/>
      <c r="F67" s="12" t="n"/>
      <c r="G67" s="12" t="n"/>
      <c r="H67" s="12" t="n"/>
    </row>
    <row r="68">
      <c r="A68" s="11" t="n"/>
      <c r="B68" s="11" t="n"/>
      <c r="C68" s="11" t="n"/>
      <c r="D68" s="12" t="n"/>
      <c r="E68" s="12" t="n"/>
      <c r="F68" s="12" t="n"/>
      <c r="G68" s="12" t="n"/>
      <c r="H68" s="12" t="n"/>
    </row>
    <row r="69">
      <c r="A69" s="11" t="n"/>
      <c r="B69" s="11" t="n"/>
      <c r="C69" s="11" t="n"/>
      <c r="D69" s="12" t="n"/>
      <c r="E69" s="12" t="n"/>
      <c r="F69" s="12" t="n"/>
      <c r="G69" s="12" t="n"/>
      <c r="H69" s="12" t="n"/>
    </row>
    <row r="70">
      <c r="A70" s="11" t="n"/>
      <c r="B70" s="11" t="n"/>
      <c r="C70" s="11" t="n"/>
      <c r="D70" s="12" t="n"/>
      <c r="E70" s="12" t="n"/>
      <c r="F70" s="12" t="n"/>
      <c r="G70" s="12" t="n"/>
      <c r="H70" s="12" t="n"/>
    </row>
    <row r="71">
      <c r="A71" s="11" t="n"/>
      <c r="B71" s="11" t="n"/>
      <c r="C71" s="11" t="n"/>
      <c r="D71" s="12" t="n"/>
      <c r="E71" s="12" t="n"/>
      <c r="F71" s="12" t="n"/>
      <c r="G71" s="12" t="n"/>
      <c r="H71" s="12" t="n"/>
    </row>
    <row r="72">
      <c r="A72" s="11" t="n"/>
      <c r="B72" s="11" t="n"/>
      <c r="C72" s="11" t="n"/>
      <c r="D72" s="12" t="n"/>
      <c r="E72" s="12" t="n"/>
      <c r="F72" s="12" t="n"/>
      <c r="G72" s="12" t="n"/>
      <c r="H72" s="12" t="n"/>
    </row>
    <row r="73">
      <c r="A73" s="11" t="n"/>
      <c r="B73" s="11" t="n"/>
      <c r="C73" s="11" t="n"/>
      <c r="D73" s="12" t="n"/>
      <c r="E73" s="12" t="n"/>
      <c r="F73" s="12" t="n"/>
      <c r="G73" s="12" t="n"/>
      <c r="H73" s="12" t="n"/>
    </row>
    <row r="74">
      <c r="A74" s="11" t="n"/>
      <c r="B74" s="11" t="n"/>
      <c r="C74" s="11" t="n"/>
      <c r="D74" s="12" t="n"/>
      <c r="E74" s="12" t="n"/>
      <c r="F74" s="12" t="n"/>
      <c r="G74" s="12" t="n"/>
      <c r="H74" s="12" t="n"/>
    </row>
    <row r="75">
      <c r="A75" s="11" t="n"/>
      <c r="B75" s="11" t="n"/>
      <c r="C75" s="11" t="n"/>
      <c r="D75" s="12" t="n"/>
      <c r="E75" s="12" t="n"/>
      <c r="F75" s="12" t="n"/>
      <c r="G75" s="12" t="n"/>
      <c r="H75" s="12" t="n"/>
    </row>
    <row r="76">
      <c r="A76" s="11" t="n"/>
      <c r="B76" s="11" t="n"/>
      <c r="C76" s="11" t="n"/>
      <c r="D76" s="12" t="n"/>
      <c r="E76" s="12" t="n"/>
      <c r="F76" s="12" t="n"/>
      <c r="G76" s="12" t="n"/>
      <c r="H76" s="12" t="n"/>
    </row>
    <row r="77">
      <c r="A77" s="11" t="n"/>
      <c r="B77" s="11" t="n"/>
      <c r="C77" s="11" t="n"/>
      <c r="D77" s="12" t="n"/>
      <c r="E77" s="12" t="n"/>
      <c r="F77" s="12" t="n"/>
      <c r="G77" s="12" t="n"/>
      <c r="H77" s="12" t="n"/>
    </row>
    <row r="78">
      <c r="A78" s="11" t="n"/>
      <c r="B78" s="11" t="n"/>
      <c r="C78" s="11" t="n"/>
      <c r="D78" s="12" t="n"/>
      <c r="E78" s="12" t="n"/>
      <c r="F78" s="12" t="n"/>
      <c r="G78" s="12" t="n"/>
      <c r="H78" s="12" t="n"/>
    </row>
    <row r="79">
      <c r="A79" s="11" t="n"/>
      <c r="B79" s="11" t="n"/>
      <c r="C79" s="11" t="n"/>
      <c r="D79" s="12" t="n"/>
      <c r="E79" s="12" t="n"/>
      <c r="F79" s="12" t="n"/>
      <c r="G79" s="12" t="n"/>
      <c r="H79" s="12" t="n"/>
    </row>
    <row r="80">
      <c r="A80" s="11" t="n"/>
      <c r="B80" s="11" t="n"/>
      <c r="C80" s="11" t="n"/>
      <c r="D80" s="12" t="n"/>
      <c r="E80" s="12" t="n"/>
      <c r="F80" s="12" t="n"/>
      <c r="G80" s="12" t="n"/>
      <c r="H80" s="12" t="n"/>
    </row>
    <row r="81">
      <c r="A81" s="11" t="n"/>
      <c r="B81" s="11" t="n"/>
      <c r="C81" s="11" t="n"/>
      <c r="D81" s="12" t="n"/>
      <c r="E81" s="12" t="n"/>
      <c r="F81" s="12" t="n"/>
      <c r="G81" s="12" t="n"/>
      <c r="H81" s="12" t="n"/>
    </row>
    <row r="82">
      <c r="A82" s="11" t="n"/>
      <c r="B82" s="11" t="n"/>
      <c r="C82" s="11" t="n"/>
      <c r="D82" s="12" t="n"/>
      <c r="E82" s="12" t="n"/>
      <c r="F82" s="12" t="n"/>
      <c r="G82" s="12" t="n"/>
      <c r="H82" s="12" t="n"/>
    </row>
    <row r="83">
      <c r="A83" s="11" t="n"/>
      <c r="B83" s="11" t="n"/>
      <c r="C83" s="11" t="n"/>
      <c r="D83" s="12" t="n"/>
      <c r="E83" s="12" t="n"/>
      <c r="F83" s="12" t="n"/>
      <c r="G83" s="12" t="n"/>
      <c r="H83" s="12" t="n"/>
    </row>
    <row r="84">
      <c r="A84" s="11" t="n"/>
      <c r="B84" s="11" t="n"/>
      <c r="C84" s="11" t="n"/>
      <c r="D84" s="12" t="n"/>
      <c r="E84" s="12" t="n"/>
      <c r="F84" s="12" t="n"/>
      <c r="G84" s="12" t="n"/>
      <c r="H84" s="12" t="n"/>
    </row>
    <row r="85">
      <c r="A85" s="11" t="n"/>
      <c r="B85" s="11" t="n"/>
      <c r="C85" s="11" t="n"/>
      <c r="D85" s="12" t="n"/>
      <c r="E85" s="12" t="n"/>
      <c r="F85" s="12" t="n"/>
      <c r="G85" s="12" t="n"/>
      <c r="H85" s="12" t="n"/>
    </row>
    <row r="86">
      <c r="A86" s="11" t="n"/>
      <c r="B86" s="11" t="n"/>
      <c r="C86" s="11" t="n"/>
      <c r="D86" s="12" t="n"/>
      <c r="E86" s="12" t="n"/>
      <c r="F86" s="12" t="n"/>
      <c r="G86" s="12" t="n"/>
      <c r="H86" s="12" t="n"/>
    </row>
    <row r="87">
      <c r="A87" s="11" t="n"/>
      <c r="B87" s="11" t="n"/>
      <c r="C87" s="11" t="n"/>
      <c r="D87" s="12" t="n"/>
      <c r="E87" s="12" t="n"/>
      <c r="F87" s="12" t="n"/>
      <c r="G87" s="12" t="n"/>
      <c r="H87" s="12" t="n"/>
    </row>
    <row r="88">
      <c r="A88" s="11" t="n"/>
      <c r="B88" s="11" t="n"/>
      <c r="C88" s="11" t="n"/>
      <c r="D88" s="12" t="n"/>
      <c r="E88" s="12" t="n"/>
      <c r="F88" s="12" t="n"/>
      <c r="G88" s="12" t="n"/>
      <c r="H88" s="12" t="n"/>
    </row>
    <row r="89">
      <c r="A89" s="11" t="n"/>
      <c r="B89" s="11" t="n"/>
      <c r="C89" s="11" t="n"/>
      <c r="D89" s="12" t="n"/>
      <c r="E89" s="12" t="n"/>
      <c r="F89" s="12" t="n"/>
      <c r="G89" s="12" t="n"/>
      <c r="H89" s="12" t="n"/>
    </row>
    <row r="90">
      <c r="A90" s="11" t="n"/>
      <c r="B90" s="11" t="n"/>
      <c r="C90" s="11" t="n"/>
      <c r="D90" s="12" t="n"/>
      <c r="E90" s="12" t="n"/>
      <c r="F90" s="12" t="n"/>
      <c r="G90" s="12" t="n"/>
      <c r="H90" s="12" t="n"/>
    </row>
    <row r="91">
      <c r="A91" s="11" t="n"/>
      <c r="B91" s="11" t="n"/>
      <c r="C91" s="11" t="n"/>
      <c r="D91" s="12" t="n"/>
      <c r="E91" s="12" t="n"/>
      <c r="F91" s="12" t="n"/>
      <c r="G91" s="12" t="n"/>
      <c r="H91" s="12" t="n"/>
    </row>
    <row r="92">
      <c r="A92" s="11" t="n"/>
      <c r="B92" s="11" t="n"/>
      <c r="C92" s="11" t="n"/>
      <c r="D92" s="12" t="n"/>
      <c r="E92" s="12" t="n"/>
      <c r="F92" s="12" t="n"/>
      <c r="G92" s="12" t="n"/>
      <c r="H92" s="12" t="n"/>
    </row>
    <row r="93">
      <c r="A93" s="11" t="n"/>
      <c r="B93" s="11" t="n"/>
      <c r="C93" s="11" t="n"/>
      <c r="D93" s="12" t="n"/>
      <c r="E93" s="12" t="n"/>
      <c r="F93" s="12" t="n"/>
      <c r="G93" s="12" t="n"/>
      <c r="H93" s="12" t="n"/>
    </row>
    <row r="94">
      <c r="A94" s="11" t="n"/>
      <c r="B94" s="11" t="n"/>
      <c r="C94" s="11" t="n"/>
      <c r="D94" s="12" t="n"/>
      <c r="E94" s="12" t="n"/>
      <c r="F94" s="12" t="n"/>
      <c r="G94" s="12" t="n"/>
      <c r="H94" s="12" t="n"/>
    </row>
    <row r="95">
      <c r="A95" s="11" t="n"/>
      <c r="B95" s="11" t="n"/>
      <c r="C95" s="11" t="n"/>
      <c r="D95" s="12" t="n"/>
      <c r="E95" s="12" t="n"/>
      <c r="F95" s="12" t="n"/>
      <c r="G95" s="12" t="n"/>
      <c r="H95" s="12" t="n"/>
    </row>
    <row r="96">
      <c r="A96" s="11" t="n"/>
      <c r="B96" s="11" t="n"/>
      <c r="C96" s="11" t="n"/>
      <c r="D96" s="12" t="n"/>
      <c r="E96" s="12" t="n"/>
      <c r="F96" s="12" t="n"/>
      <c r="G96" s="12" t="n"/>
      <c r="H96" s="12" t="n"/>
    </row>
    <row r="97">
      <c r="A97" s="11" t="n"/>
      <c r="B97" s="11" t="n"/>
      <c r="C97" s="11" t="n"/>
      <c r="D97" s="12" t="n"/>
      <c r="E97" s="12" t="n"/>
      <c r="F97" s="12" t="n"/>
      <c r="G97" s="12" t="n"/>
      <c r="H97" s="12" t="n"/>
    </row>
    <row r="98">
      <c r="A98" s="11" t="n"/>
      <c r="B98" s="11" t="n"/>
      <c r="C98" s="11" t="n"/>
      <c r="D98" s="12" t="n"/>
      <c r="E98" s="12" t="n"/>
      <c r="F98" s="12" t="n"/>
      <c r="G98" s="12" t="n"/>
      <c r="H98" s="12" t="n"/>
    </row>
    <row r="99">
      <c r="A99" s="11" t="n"/>
      <c r="B99" s="11" t="n"/>
      <c r="C99" s="11" t="n"/>
      <c r="D99" s="12" t="n"/>
      <c r="E99" s="12" t="n"/>
      <c r="F99" s="12" t="n"/>
      <c r="G99" s="12" t="n"/>
      <c r="H99" s="12" t="n"/>
    </row>
    <row r="100">
      <c r="A100" s="11" t="n"/>
      <c r="B100" s="11" t="n"/>
      <c r="C100" s="11" t="n"/>
      <c r="D100" s="12" t="n"/>
      <c r="E100" s="12" t="n"/>
      <c r="F100" s="12" t="n"/>
      <c r="G100" s="12" t="n"/>
      <c r="H100" s="12" t="n"/>
    </row>
    <row r="101">
      <c r="A101" s="11" t="n"/>
      <c r="B101" s="11" t="n"/>
      <c r="C101" s="11" t="n"/>
      <c r="D101" s="12" t="n"/>
      <c r="E101" s="12" t="n"/>
      <c r="F101" s="12" t="n"/>
      <c r="G101" s="12" t="n"/>
      <c r="H101" s="12" t="n"/>
    </row>
    <row r="102">
      <c r="A102" s="11" t="n"/>
      <c r="B102" s="11" t="n"/>
      <c r="C102" s="11" t="n"/>
      <c r="D102" s="12" t="n"/>
      <c r="E102" s="12" t="n"/>
      <c r="F102" s="12" t="n"/>
      <c r="G102" s="12" t="n"/>
      <c r="H102" s="12" t="n"/>
    </row>
    <row r="103">
      <c r="A103" s="11" t="n"/>
      <c r="B103" s="11" t="n"/>
      <c r="C103" s="11" t="n"/>
      <c r="D103" s="12" t="n"/>
      <c r="E103" s="12" t="n"/>
      <c r="F103" s="12" t="n"/>
      <c r="G103" s="12" t="n"/>
      <c r="H103" s="12" t="n"/>
    </row>
    <row r="104">
      <c r="A104" s="11" t="n"/>
      <c r="B104" s="11" t="n"/>
      <c r="C104" s="11" t="n"/>
      <c r="D104" s="12" t="n"/>
      <c r="E104" s="12" t="n"/>
      <c r="F104" s="12" t="n"/>
      <c r="G104" s="12" t="n"/>
      <c r="H104" s="12" t="n"/>
    </row>
    <row r="105">
      <c r="A105" s="11" t="n"/>
      <c r="B105" s="11" t="n"/>
      <c r="C105" s="11" t="n"/>
      <c r="D105" s="12" t="n"/>
      <c r="E105" s="12" t="n"/>
      <c r="F105" s="12" t="n"/>
      <c r="G105" s="12" t="n"/>
      <c r="H105" s="12" t="n"/>
    </row>
    <row r="106">
      <c r="A106" s="11" t="n"/>
      <c r="B106" s="11" t="n"/>
      <c r="C106" s="11" t="n"/>
      <c r="D106" s="12" t="n"/>
      <c r="E106" s="12" t="n"/>
      <c r="F106" s="12" t="n"/>
      <c r="G106" s="12" t="n"/>
      <c r="H106" s="12" t="n"/>
    </row>
    <row r="107">
      <c r="A107" s="11" t="n"/>
      <c r="B107" s="11" t="n"/>
      <c r="C107" s="11" t="n"/>
      <c r="D107" s="12" t="n"/>
      <c r="E107" s="12" t="n"/>
      <c r="F107" s="12" t="n"/>
      <c r="G107" s="12" t="n"/>
      <c r="H107" s="12" t="n"/>
    </row>
    <row r="108">
      <c r="A108" s="11" t="n"/>
      <c r="B108" s="11" t="n"/>
      <c r="C108" s="11" t="n"/>
      <c r="D108" s="12" t="n"/>
      <c r="E108" s="12" t="n"/>
      <c r="F108" s="12" t="n"/>
      <c r="G108" s="12" t="n"/>
      <c r="H108" s="12" t="n"/>
    </row>
    <row r="109">
      <c r="A109" s="11" t="n"/>
      <c r="B109" s="11" t="n"/>
      <c r="C109" s="11" t="n"/>
      <c r="D109" s="12" t="n"/>
      <c r="E109" s="12" t="n"/>
      <c r="F109" s="12" t="n"/>
      <c r="G109" s="12" t="n"/>
      <c r="H109" s="12" t="n"/>
    </row>
    <row r="110">
      <c r="A110" s="11" t="n"/>
      <c r="B110" s="11" t="n"/>
      <c r="C110" s="11" t="n"/>
      <c r="D110" s="12" t="n"/>
      <c r="E110" s="12" t="n"/>
      <c r="F110" s="12" t="n"/>
      <c r="G110" s="12" t="n"/>
      <c r="H110" s="12" t="n"/>
    </row>
    <row r="111">
      <c r="A111" s="11" t="n"/>
      <c r="B111" s="11" t="n"/>
      <c r="C111" s="11" t="n"/>
      <c r="D111" s="12" t="n"/>
      <c r="E111" s="12" t="n"/>
      <c r="F111" s="12" t="n"/>
      <c r="G111" s="12" t="n"/>
      <c r="H111" s="12" t="n"/>
    </row>
    <row r="112">
      <c r="A112" s="11" t="n"/>
      <c r="B112" s="11" t="n"/>
      <c r="C112" s="11" t="n"/>
      <c r="D112" s="12" t="n"/>
      <c r="E112" s="12" t="n"/>
      <c r="F112" s="12" t="n"/>
      <c r="G112" s="12" t="n"/>
      <c r="H112" s="12" t="n"/>
    </row>
    <row r="113">
      <c r="A113" s="11" t="n"/>
      <c r="B113" s="11" t="n"/>
      <c r="C113" s="11" t="n"/>
      <c r="D113" s="12" t="n"/>
      <c r="E113" s="12" t="n"/>
      <c r="F113" s="12" t="n"/>
      <c r="G113" s="12" t="n"/>
      <c r="H113" s="12" t="n"/>
    </row>
    <row r="114">
      <c r="A114" s="11" t="n"/>
      <c r="B114" s="11" t="n"/>
      <c r="C114" s="11" t="n"/>
      <c r="D114" s="12" t="n"/>
      <c r="E114" s="12" t="n"/>
      <c r="F114" s="12" t="n"/>
      <c r="G114" s="12" t="n"/>
      <c r="H114" s="12" t="n"/>
    </row>
    <row r="115">
      <c r="A115" s="11" t="n"/>
      <c r="B115" s="11" t="n"/>
      <c r="C115" s="11" t="n"/>
      <c r="D115" s="12" t="n"/>
      <c r="E115" s="12" t="n"/>
      <c r="F115" s="12" t="n"/>
      <c r="G115" s="12" t="n"/>
      <c r="H115" s="12" t="n"/>
    </row>
    <row r="116">
      <c r="A116" s="11" t="n"/>
      <c r="B116" s="11" t="n"/>
      <c r="C116" s="11" t="n"/>
      <c r="D116" s="12" t="n"/>
      <c r="E116" s="12" t="n"/>
      <c r="F116" s="12" t="n"/>
      <c r="G116" s="12" t="n"/>
      <c r="H116" s="12" t="n"/>
    </row>
    <row r="117">
      <c r="A117" s="11" t="n"/>
      <c r="B117" s="11" t="n"/>
      <c r="C117" s="11" t="n"/>
      <c r="D117" s="12" t="n"/>
      <c r="E117" s="12" t="n"/>
      <c r="F117" s="12" t="n"/>
      <c r="G117" s="12" t="n"/>
      <c r="H117" s="12" t="n"/>
    </row>
    <row r="118">
      <c r="A118" s="11" t="n"/>
      <c r="B118" s="11" t="n"/>
      <c r="C118" s="11" t="n"/>
      <c r="D118" s="12" t="n"/>
      <c r="E118" s="12" t="n"/>
      <c r="F118" s="12" t="n"/>
      <c r="G118" s="12" t="n"/>
      <c r="H118" s="12" t="n"/>
    </row>
    <row r="119">
      <c r="A119" s="11" t="n"/>
      <c r="B119" s="11" t="n"/>
      <c r="C119" s="11" t="n"/>
      <c r="D119" s="12" t="n"/>
      <c r="E119" s="12" t="n"/>
      <c r="F119" s="12" t="n"/>
      <c r="G119" s="12" t="n"/>
      <c r="H119" s="12" t="n"/>
    </row>
    <row r="120">
      <c r="A120" s="11" t="n"/>
      <c r="B120" s="11" t="n"/>
      <c r="C120" s="11" t="n"/>
      <c r="D120" s="12" t="n"/>
      <c r="E120" s="12" t="n"/>
      <c r="F120" s="12" t="n"/>
      <c r="G120" s="12" t="n"/>
      <c r="H120" s="12" t="n"/>
    </row>
    <row r="121">
      <c r="A121" s="11" t="n"/>
      <c r="B121" s="11" t="n"/>
      <c r="C121" s="11" t="n"/>
      <c r="D121" s="12" t="n"/>
      <c r="E121" s="12" t="n"/>
      <c r="F121" s="12" t="n"/>
      <c r="G121" s="12" t="n"/>
      <c r="H121" s="12" t="n"/>
    </row>
    <row r="122">
      <c r="A122" s="11" t="n"/>
      <c r="B122" s="11" t="n"/>
      <c r="C122" s="11" t="n"/>
      <c r="D122" s="12" t="n"/>
      <c r="E122" s="12" t="n"/>
      <c r="F122" s="12" t="n"/>
      <c r="G122" s="12" t="n"/>
      <c r="H122" s="12" t="n"/>
    </row>
    <row r="123">
      <c r="A123" s="11" t="n"/>
      <c r="B123" s="11" t="n"/>
      <c r="C123" s="11" t="n"/>
      <c r="D123" s="12" t="n"/>
      <c r="E123" s="12" t="n"/>
      <c r="F123" s="12" t="n"/>
      <c r="G123" s="12" t="n"/>
      <c r="H123" s="12" t="n"/>
    </row>
    <row r="124">
      <c r="A124" s="11" t="n"/>
      <c r="B124" s="11" t="n"/>
      <c r="C124" s="11" t="n"/>
      <c r="D124" s="12" t="n"/>
      <c r="E124" s="12" t="n"/>
      <c r="F124" s="12" t="n"/>
      <c r="G124" s="12" t="n"/>
      <c r="H124" s="12" t="n"/>
    </row>
    <row r="125">
      <c r="A125" s="11" t="n"/>
      <c r="B125" s="11" t="n"/>
      <c r="C125" s="11" t="n"/>
      <c r="D125" s="12" t="n"/>
      <c r="E125" s="12" t="n"/>
      <c r="F125" s="12" t="n"/>
      <c r="G125" s="12" t="n"/>
      <c r="H125" s="12" t="n"/>
    </row>
    <row r="126">
      <c r="A126" s="11" t="n"/>
      <c r="B126" s="11" t="n"/>
      <c r="C126" s="11" t="n"/>
      <c r="D126" s="12" t="n"/>
      <c r="E126" s="12" t="n"/>
      <c r="F126" s="12" t="n"/>
      <c r="G126" s="12" t="n"/>
      <c r="H126" s="12" t="n"/>
    </row>
    <row r="127">
      <c r="A127" s="11" t="n"/>
      <c r="B127" s="11" t="n"/>
      <c r="C127" s="11" t="n"/>
      <c r="D127" s="12" t="n"/>
      <c r="E127" s="12" t="n"/>
      <c r="F127" s="12" t="n"/>
      <c r="G127" s="12" t="n"/>
      <c r="H127" s="12" t="n"/>
    </row>
    <row r="128">
      <c r="A128" s="11" t="n"/>
      <c r="B128" s="11" t="n"/>
      <c r="C128" s="11" t="n"/>
      <c r="D128" s="12" t="n"/>
      <c r="E128" s="12" t="n"/>
      <c r="F128" s="12" t="n"/>
      <c r="G128" s="12" t="n"/>
      <c r="H128" s="12" t="n"/>
    </row>
    <row r="129">
      <c r="A129" s="11" t="n"/>
      <c r="B129" s="11" t="n"/>
      <c r="C129" s="11" t="n"/>
      <c r="D129" s="12" t="n"/>
      <c r="E129" s="12" t="n"/>
      <c r="F129" s="12" t="n"/>
      <c r="G129" s="12" t="n"/>
      <c r="H129" s="12" t="n"/>
    </row>
    <row r="130">
      <c r="A130" s="11" t="n"/>
      <c r="B130" s="11" t="n"/>
      <c r="C130" s="11" t="n"/>
      <c r="D130" s="12" t="n"/>
      <c r="E130" s="12" t="n"/>
      <c r="F130" s="12" t="n"/>
      <c r="G130" s="12" t="n"/>
      <c r="H130" s="12" t="n"/>
    </row>
    <row r="131">
      <c r="A131" s="11" t="n"/>
      <c r="B131" s="11" t="n"/>
      <c r="C131" s="11" t="n"/>
      <c r="D131" s="12" t="n"/>
      <c r="E131" s="12" t="n"/>
      <c r="F131" s="12" t="n"/>
      <c r="G131" s="12" t="n"/>
      <c r="H131" s="12" t="n"/>
    </row>
    <row r="132">
      <c r="A132" s="11" t="n"/>
      <c r="B132" s="11" t="n"/>
      <c r="C132" s="11" t="n"/>
      <c r="D132" s="12" t="n"/>
      <c r="E132" s="12" t="n"/>
      <c r="F132" s="12" t="n"/>
      <c r="G132" s="12" t="n"/>
      <c r="H132" s="12" t="n"/>
    </row>
    <row r="133">
      <c r="A133" s="11" t="n"/>
      <c r="B133" s="11" t="n"/>
      <c r="C133" s="11" t="n"/>
      <c r="D133" s="12" t="n"/>
      <c r="E133" s="12" t="n"/>
      <c r="F133" s="12" t="n"/>
      <c r="G133" s="12" t="n"/>
      <c r="H133" s="12" t="n"/>
    </row>
    <row r="134">
      <c r="A134" s="11" t="n"/>
      <c r="B134" s="11" t="n"/>
      <c r="C134" s="11" t="n"/>
      <c r="D134" s="12" t="n"/>
      <c r="E134" s="12" t="n"/>
      <c r="F134" s="12" t="n"/>
      <c r="G134" s="12" t="n"/>
      <c r="H134" s="12" t="n"/>
    </row>
    <row r="135">
      <c r="A135" s="11" t="n"/>
      <c r="B135" s="11" t="n"/>
      <c r="C135" s="11" t="n"/>
      <c r="D135" s="12" t="n"/>
      <c r="E135" s="12" t="n"/>
      <c r="F135" s="12" t="n"/>
      <c r="G135" s="12" t="n"/>
      <c r="H135" s="12" t="n"/>
    </row>
    <row r="136">
      <c r="A136" s="11" t="n"/>
      <c r="B136" s="11" t="n"/>
      <c r="C136" s="11" t="n"/>
      <c r="D136" s="12" t="n"/>
      <c r="E136" s="12" t="n"/>
      <c r="F136" s="12" t="n"/>
      <c r="G136" s="12" t="n"/>
      <c r="H136" s="12" t="n"/>
    </row>
    <row r="137">
      <c r="A137" s="11" t="n"/>
      <c r="B137" s="11" t="n"/>
      <c r="C137" s="11" t="n"/>
      <c r="D137" s="12" t="n"/>
      <c r="E137" s="12" t="n"/>
      <c r="F137" s="12" t="n"/>
      <c r="G137" s="12" t="n"/>
      <c r="H137" s="12" t="n"/>
    </row>
    <row r="138">
      <c r="A138" s="11" t="n"/>
      <c r="B138" s="11" t="n"/>
      <c r="C138" s="11" t="n"/>
      <c r="D138" s="12" t="n"/>
      <c r="E138" s="12" t="n"/>
      <c r="F138" s="12" t="n"/>
      <c r="G138" s="12" t="n"/>
      <c r="H138" s="12" t="n"/>
    </row>
    <row r="139">
      <c r="A139" s="11" t="n"/>
      <c r="B139" s="11" t="n"/>
      <c r="C139" s="11" t="n"/>
      <c r="D139" s="12" t="n"/>
      <c r="E139" s="12" t="n"/>
      <c r="F139" s="12" t="n"/>
      <c r="G139" s="12" t="n"/>
      <c r="H139" s="12" t="n"/>
    </row>
    <row r="140">
      <c r="A140" s="11" t="n"/>
      <c r="B140" s="11" t="n"/>
      <c r="C140" s="11" t="n"/>
      <c r="D140" s="12" t="n"/>
      <c r="E140" s="12" t="n"/>
      <c r="F140" s="12" t="n"/>
      <c r="G140" s="12" t="n"/>
      <c r="H140" s="12" t="n"/>
    </row>
    <row r="141">
      <c r="A141" s="11" t="n"/>
      <c r="B141" s="11" t="n"/>
      <c r="C141" s="11" t="n"/>
      <c r="D141" s="12" t="n"/>
      <c r="E141" s="12" t="n"/>
      <c r="F141" s="12" t="n"/>
      <c r="G141" s="12" t="n"/>
      <c r="H141" s="12" t="n"/>
    </row>
    <row r="142">
      <c r="A142" s="11" t="n"/>
      <c r="B142" s="11" t="n"/>
      <c r="C142" s="11" t="n"/>
      <c r="D142" s="12" t="n"/>
      <c r="E142" s="12" t="n"/>
      <c r="F142" s="12" t="n"/>
      <c r="G142" s="12" t="n"/>
      <c r="H142" s="12" t="n"/>
    </row>
    <row r="143">
      <c r="A143" s="11" t="n"/>
      <c r="B143" s="11" t="n"/>
      <c r="C143" s="11" t="n"/>
      <c r="D143" s="12" t="n"/>
      <c r="E143" s="12" t="n"/>
      <c r="F143" s="12" t="n"/>
      <c r="G143" s="12" t="n"/>
      <c r="H143" s="12" t="n"/>
    </row>
    <row r="144">
      <c r="A144" s="11" t="n"/>
      <c r="B144" s="11" t="n"/>
      <c r="C144" s="11" t="n"/>
      <c r="D144" s="12" t="n"/>
      <c r="E144" s="12" t="n"/>
      <c r="F144" s="12" t="n"/>
      <c r="G144" s="12" t="n"/>
      <c r="H144" s="12" t="n"/>
    </row>
    <row r="145">
      <c r="A145" s="11" t="n"/>
      <c r="B145" s="11" t="n"/>
      <c r="C145" s="11" t="n"/>
      <c r="D145" s="12" t="n"/>
      <c r="E145" s="12" t="n"/>
      <c r="F145" s="12" t="n"/>
      <c r="G145" s="12" t="n"/>
      <c r="H145" s="12" t="n"/>
    </row>
    <row r="146">
      <c r="A146" s="11" t="n"/>
      <c r="B146" s="11" t="n"/>
      <c r="C146" s="11" t="n"/>
      <c r="D146" s="12" t="n"/>
      <c r="E146" s="12" t="n"/>
      <c r="F146" s="12" t="n"/>
      <c r="G146" s="12" t="n"/>
      <c r="H146" s="12" t="n"/>
    </row>
    <row r="147">
      <c r="A147" s="11" t="n"/>
      <c r="B147" s="11" t="n"/>
      <c r="C147" s="11" t="n"/>
      <c r="D147" s="12" t="n"/>
      <c r="E147" s="12" t="n"/>
      <c r="F147" s="12" t="n"/>
      <c r="G147" s="12" t="n"/>
      <c r="H147" s="12" t="n"/>
    </row>
    <row r="148">
      <c r="A148" s="11" t="n"/>
      <c r="B148" s="11" t="n"/>
      <c r="C148" s="11" t="n"/>
      <c r="D148" s="12" t="n"/>
      <c r="E148" s="12" t="n"/>
      <c r="F148" s="12" t="n"/>
      <c r="G148" s="12" t="n"/>
      <c r="H148" s="12" t="n"/>
    </row>
    <row r="149">
      <c r="A149" s="11" t="n"/>
      <c r="B149" s="11" t="n"/>
      <c r="C149" s="11" t="n"/>
      <c r="D149" s="12" t="n"/>
      <c r="E149" s="12" t="n"/>
      <c r="F149" s="12" t="n"/>
      <c r="G149" s="12" t="n"/>
      <c r="H149" s="12" t="n"/>
    </row>
    <row r="150">
      <c r="A150" s="11" t="n"/>
      <c r="B150" s="11" t="n"/>
      <c r="C150" s="11" t="n"/>
      <c r="D150" s="12" t="n"/>
      <c r="E150" s="12" t="n"/>
      <c r="F150" s="12" t="n"/>
      <c r="G150" s="12" t="n"/>
      <c r="H150" s="12" t="n"/>
    </row>
    <row r="151">
      <c r="A151" s="11" t="n"/>
      <c r="B151" s="11" t="n"/>
      <c r="C151" s="11" t="n"/>
      <c r="D151" s="12" t="n"/>
      <c r="E151" s="12" t="n"/>
      <c r="F151" s="12" t="n"/>
      <c r="G151" s="12" t="n"/>
      <c r="H151" s="12" t="n"/>
    </row>
    <row r="152">
      <c r="A152" s="11" t="n"/>
      <c r="B152" s="11" t="n"/>
      <c r="C152" s="11" t="n"/>
      <c r="D152" s="12" t="n"/>
      <c r="E152" s="12" t="n"/>
      <c r="F152" s="12" t="n"/>
      <c r="G152" s="12" t="n"/>
      <c r="H152" s="12" t="n"/>
    </row>
    <row r="153">
      <c r="A153" s="11" t="n"/>
      <c r="B153" s="11" t="n"/>
      <c r="C153" s="11" t="n"/>
      <c r="D153" s="12" t="n"/>
      <c r="E153" s="12" t="n"/>
      <c r="F153" s="12" t="n"/>
      <c r="G153" s="12" t="n"/>
      <c r="H153" s="12" t="n"/>
    </row>
    <row r="154">
      <c r="A154" s="11" t="n"/>
      <c r="B154" s="11" t="n"/>
      <c r="C154" s="11" t="n"/>
      <c r="D154" s="12" t="n"/>
      <c r="E154" s="12" t="n"/>
      <c r="F154" s="12" t="n"/>
      <c r="G154" s="12" t="n"/>
      <c r="H154" s="12" t="n"/>
    </row>
    <row r="155">
      <c r="A155" s="11" t="n"/>
      <c r="B155" s="11" t="n"/>
      <c r="C155" s="11" t="n"/>
      <c r="D155" s="12" t="n"/>
      <c r="E155" s="12" t="n"/>
      <c r="F155" s="12" t="n"/>
      <c r="G155" s="12" t="n"/>
      <c r="H155" s="12" t="n"/>
    </row>
    <row r="156">
      <c r="A156" s="11" t="n"/>
      <c r="B156" s="11" t="n"/>
      <c r="C156" s="11" t="n"/>
      <c r="D156" s="12" t="n"/>
      <c r="E156" s="12" t="n"/>
      <c r="F156" s="12" t="n"/>
      <c r="G156" s="12" t="n"/>
      <c r="H156" s="12" t="n"/>
    </row>
    <row r="157">
      <c r="A157" s="11" t="n"/>
      <c r="B157" s="11" t="n"/>
      <c r="C157" s="11" t="n"/>
      <c r="D157" s="12" t="n"/>
      <c r="E157" s="12" t="n"/>
      <c r="F157" s="12" t="n"/>
      <c r="G157" s="12" t="n"/>
      <c r="H157" s="12" t="n"/>
    </row>
    <row r="158">
      <c r="A158" s="11" t="n"/>
      <c r="B158" s="11" t="n"/>
      <c r="C158" s="11" t="n"/>
      <c r="D158" s="12" t="n"/>
      <c r="E158" s="12" t="n"/>
      <c r="F158" s="12" t="n"/>
      <c r="G158" s="12" t="n"/>
      <c r="H158" s="12" t="n"/>
    </row>
    <row r="159">
      <c r="A159" s="11" t="n"/>
      <c r="B159" s="11" t="n"/>
      <c r="C159" s="11" t="n"/>
      <c r="D159" s="12" t="n"/>
      <c r="E159" s="12" t="n"/>
      <c r="F159" s="12" t="n"/>
      <c r="G159" s="12" t="n"/>
      <c r="H159" s="12" t="n"/>
    </row>
    <row r="160">
      <c r="A160" s="11" t="n"/>
      <c r="B160" s="11" t="n"/>
      <c r="C160" s="11" t="n"/>
      <c r="D160" s="12" t="n"/>
      <c r="E160" s="12" t="n"/>
      <c r="F160" s="12" t="n"/>
      <c r="G160" s="12" t="n"/>
      <c r="H160" s="12" t="n"/>
    </row>
    <row r="161">
      <c r="A161" s="11" t="n"/>
      <c r="B161" s="11" t="n"/>
      <c r="C161" s="11" t="n"/>
      <c r="D161" s="12" t="n"/>
      <c r="E161" s="12" t="n"/>
      <c r="F161" s="12" t="n"/>
      <c r="G161" s="12" t="n"/>
      <c r="H161" s="12" t="n"/>
    </row>
    <row r="162">
      <c r="A162" s="11" t="n"/>
      <c r="B162" s="11" t="n"/>
      <c r="C162" s="11" t="n"/>
      <c r="D162" s="12" t="n"/>
      <c r="E162" s="12" t="n"/>
      <c r="F162" s="12" t="n"/>
      <c r="G162" s="12" t="n"/>
      <c r="H162" s="12" t="n"/>
    </row>
    <row r="163">
      <c r="A163" s="11" t="n"/>
      <c r="B163" s="11" t="n"/>
      <c r="C163" s="11" t="n"/>
      <c r="D163" s="12" t="n"/>
      <c r="E163" s="12" t="n"/>
      <c r="F163" s="12" t="n"/>
      <c r="G163" s="12" t="n"/>
      <c r="H163" s="12" t="n"/>
    </row>
    <row r="164">
      <c r="A164" s="11" t="n"/>
      <c r="B164" s="11" t="n"/>
      <c r="C164" s="11" t="n"/>
      <c r="D164" s="12" t="n"/>
      <c r="E164" s="12" t="n"/>
      <c r="F164" s="12" t="n"/>
      <c r="G164" s="12" t="n"/>
      <c r="H164" s="12" t="n"/>
    </row>
    <row r="165">
      <c r="A165" s="11" t="n"/>
      <c r="B165" s="11" t="n"/>
      <c r="C165" s="11" t="n"/>
      <c r="D165" s="12" t="n"/>
      <c r="E165" s="12" t="n"/>
      <c r="F165" s="12" t="n"/>
      <c r="G165" s="12" t="n"/>
      <c r="H165" s="12" t="n"/>
    </row>
    <row r="166">
      <c r="A166" s="11" t="n"/>
      <c r="B166" s="11" t="n"/>
      <c r="C166" s="11" t="n"/>
      <c r="D166" s="12" t="n"/>
      <c r="E166" s="12" t="n"/>
      <c r="F166" s="12" t="n"/>
      <c r="G166" s="12" t="n"/>
      <c r="H166" s="12" t="n"/>
    </row>
    <row r="167">
      <c r="A167" s="11" t="n"/>
      <c r="B167" s="11" t="n"/>
      <c r="C167" s="11" t="n"/>
      <c r="D167" s="12" t="n"/>
      <c r="E167" s="12" t="n"/>
      <c r="F167" s="12" t="n"/>
      <c r="G167" s="12" t="n"/>
      <c r="H167" s="12" t="n"/>
    </row>
    <row r="168">
      <c r="A168" s="11" t="n"/>
      <c r="B168" s="11" t="n"/>
      <c r="C168" s="11" t="n"/>
      <c r="D168" s="12" t="n"/>
      <c r="E168" s="12" t="n"/>
      <c r="F168" s="12" t="n"/>
      <c r="G168" s="12" t="n"/>
      <c r="H168" s="12" t="n"/>
    </row>
    <row r="169">
      <c r="A169" s="11" t="n"/>
      <c r="B169" s="11" t="n"/>
      <c r="C169" s="11" t="n"/>
      <c r="D169" s="12" t="n"/>
      <c r="E169" s="12" t="n"/>
      <c r="F169" s="12" t="n"/>
      <c r="G169" s="12" t="n"/>
      <c r="H169" s="12" t="n"/>
    </row>
    <row r="170">
      <c r="A170" s="11" t="n"/>
      <c r="B170" s="11" t="n"/>
      <c r="C170" s="11" t="n"/>
      <c r="D170" s="12" t="n"/>
      <c r="E170" s="12" t="n"/>
      <c r="F170" s="12" t="n"/>
      <c r="G170" s="12" t="n"/>
      <c r="H170" s="12" t="n"/>
    </row>
    <row r="171">
      <c r="A171" s="11" t="n"/>
      <c r="B171" s="11" t="n"/>
      <c r="C171" s="11" t="n"/>
      <c r="D171" s="12" t="n"/>
      <c r="E171" s="12" t="n"/>
      <c r="F171" s="12" t="n"/>
      <c r="G171" s="12" t="n"/>
      <c r="H171" s="12" t="n"/>
    </row>
    <row r="172">
      <c r="A172" s="11" t="n"/>
      <c r="B172" s="11" t="n"/>
      <c r="C172" s="11" t="n"/>
      <c r="D172" s="12" t="n"/>
      <c r="E172" s="12" t="n"/>
      <c r="F172" s="12" t="n"/>
      <c r="G172" s="12" t="n"/>
      <c r="H172" s="12" t="n"/>
    </row>
    <row r="173">
      <c r="A173" s="11" t="n"/>
      <c r="B173" s="11" t="n"/>
      <c r="C173" s="11" t="n"/>
      <c r="D173" s="12" t="n"/>
      <c r="E173" s="12" t="n"/>
      <c r="F173" s="12" t="n"/>
      <c r="G173" s="12" t="n"/>
      <c r="H173" s="12" t="n"/>
    </row>
    <row r="174">
      <c r="A174" s="11" t="n"/>
      <c r="B174" s="11" t="n"/>
      <c r="C174" s="11" t="n"/>
      <c r="D174" s="12" t="n"/>
      <c r="E174" s="12" t="n"/>
      <c r="F174" s="12" t="n"/>
      <c r="G174" s="12" t="n"/>
      <c r="H174" s="12" t="n"/>
    </row>
    <row r="175">
      <c r="A175" s="11" t="n"/>
      <c r="B175" s="11" t="n"/>
      <c r="C175" s="11" t="n"/>
      <c r="D175" s="12" t="n"/>
      <c r="E175" s="12" t="n"/>
      <c r="F175" s="12" t="n"/>
      <c r="G175" s="12" t="n"/>
      <c r="H175" s="12" t="n"/>
    </row>
    <row r="176">
      <c r="A176" s="11" t="n"/>
      <c r="B176" s="11" t="n"/>
      <c r="C176" s="11" t="n"/>
      <c r="D176" s="12" t="n"/>
      <c r="E176" s="12" t="n"/>
      <c r="F176" s="12" t="n"/>
      <c r="G176" s="12" t="n"/>
      <c r="H176" s="12" t="n"/>
    </row>
    <row r="177">
      <c r="A177" s="11" t="n"/>
      <c r="B177" s="11" t="n"/>
      <c r="C177" s="11" t="n"/>
      <c r="D177" s="12" t="n"/>
      <c r="E177" s="12" t="n"/>
      <c r="F177" s="12" t="n"/>
      <c r="G177" s="12" t="n"/>
      <c r="H177" s="12" t="n"/>
    </row>
    <row r="178">
      <c r="A178" s="11" t="n"/>
      <c r="B178" s="11" t="n"/>
      <c r="C178" s="11" t="n"/>
      <c r="D178" s="12" t="n"/>
      <c r="E178" s="12" t="n"/>
      <c r="F178" s="12" t="n"/>
      <c r="G178" s="12" t="n"/>
      <c r="H178" s="12" t="n"/>
    </row>
    <row r="179">
      <c r="A179" s="11" t="n"/>
      <c r="B179" s="11" t="n"/>
      <c r="C179" s="11" t="n"/>
      <c r="D179" s="12" t="n"/>
      <c r="E179" s="12" t="n"/>
      <c r="F179" s="12" t="n"/>
      <c r="G179" s="12" t="n"/>
      <c r="H179" s="12" t="n"/>
    </row>
    <row r="180">
      <c r="A180" s="11" t="n"/>
      <c r="B180" s="11" t="n"/>
      <c r="C180" s="11" t="n"/>
      <c r="D180" s="12" t="n"/>
      <c r="E180" s="12" t="n"/>
      <c r="F180" s="12" t="n"/>
      <c r="G180" s="12" t="n"/>
      <c r="H180" s="12" t="n"/>
    </row>
    <row r="181">
      <c r="A181" s="11" t="n"/>
      <c r="B181" s="11" t="n"/>
      <c r="C181" s="11" t="n"/>
      <c r="D181" s="12" t="n"/>
      <c r="E181" s="12" t="n"/>
      <c r="F181" s="12" t="n"/>
      <c r="G181" s="12" t="n"/>
      <c r="H181" s="12" t="n"/>
    </row>
    <row r="182">
      <c r="A182" s="11" t="n"/>
      <c r="B182" s="11" t="n"/>
      <c r="C182" s="11" t="n"/>
      <c r="D182" s="12" t="n"/>
      <c r="E182" s="12" t="n"/>
      <c r="F182" s="12" t="n"/>
      <c r="G182" s="12" t="n"/>
      <c r="H182" s="12" t="n"/>
    </row>
    <row r="183">
      <c r="A183" s="11" t="n"/>
      <c r="B183" s="11" t="n"/>
      <c r="C183" s="11" t="n"/>
      <c r="D183" s="12" t="n"/>
      <c r="E183" s="12" t="n"/>
      <c r="F183" s="12" t="n"/>
      <c r="G183" s="12" t="n"/>
      <c r="H183" s="12" t="n"/>
    </row>
    <row r="184">
      <c r="A184" s="11" t="n"/>
      <c r="B184" s="11" t="n"/>
      <c r="C184" s="11" t="n"/>
      <c r="D184" s="12" t="n"/>
      <c r="E184" s="12" t="n"/>
      <c r="F184" s="12" t="n"/>
      <c r="G184" s="12" t="n"/>
      <c r="H184" s="12" t="n"/>
    </row>
    <row r="185">
      <c r="A185" s="11" t="n"/>
      <c r="B185" s="11" t="n"/>
      <c r="C185" s="11" t="n"/>
      <c r="D185" s="12" t="n"/>
      <c r="E185" s="12" t="n"/>
      <c r="F185" s="12" t="n"/>
      <c r="G185" s="12" t="n"/>
      <c r="H185" s="12" t="n"/>
    </row>
    <row r="186">
      <c r="A186" s="11" t="n"/>
      <c r="B186" s="11" t="n"/>
      <c r="C186" s="11" t="n"/>
      <c r="D186" s="12" t="n"/>
      <c r="E186" s="12" t="n"/>
      <c r="F186" s="12" t="n"/>
      <c r="G186" s="12" t="n"/>
      <c r="H186" s="12" t="n"/>
    </row>
    <row r="187">
      <c r="A187" s="11" t="n"/>
      <c r="B187" s="11" t="n"/>
      <c r="C187" s="11" t="n"/>
      <c r="D187" s="12" t="n"/>
      <c r="E187" s="12" t="n"/>
      <c r="F187" s="12" t="n"/>
      <c r="G187" s="12" t="n"/>
      <c r="H187" s="12" t="n"/>
    </row>
    <row r="188">
      <c r="A188" s="11" t="n"/>
      <c r="B188" s="11" t="n"/>
      <c r="C188" s="11" t="n"/>
      <c r="D188" s="12" t="n"/>
      <c r="E188" s="12" t="n"/>
      <c r="F188" s="12" t="n"/>
      <c r="G188" s="12" t="n"/>
      <c r="H188" s="12" t="n"/>
    </row>
    <row r="189">
      <c r="A189" s="11" t="n"/>
      <c r="B189" s="11" t="n"/>
      <c r="C189" s="11" t="n"/>
      <c r="D189" s="12" t="n"/>
      <c r="E189" s="12" t="n"/>
      <c r="F189" s="12" t="n"/>
      <c r="G189" s="12" t="n"/>
      <c r="H189" s="12" t="n"/>
    </row>
    <row r="190">
      <c r="A190" s="11" t="n"/>
      <c r="B190" s="11" t="n"/>
      <c r="C190" s="11" t="n"/>
      <c r="D190" s="12" t="n"/>
      <c r="E190" s="12" t="n"/>
      <c r="F190" s="12" t="n"/>
      <c r="G190" s="12" t="n"/>
      <c r="H190" s="12" t="n"/>
    </row>
    <row r="191">
      <c r="A191" s="11" t="n"/>
      <c r="B191" s="11" t="n"/>
      <c r="C191" s="11" t="n"/>
      <c r="D191" s="12" t="n"/>
      <c r="E191" s="12" t="n"/>
      <c r="F191" s="12" t="n"/>
      <c r="G191" s="12" t="n"/>
      <c r="H191" s="12" t="n"/>
    </row>
    <row r="192">
      <c r="A192" s="11" t="n"/>
      <c r="B192" s="11" t="n"/>
      <c r="C192" s="11" t="n"/>
      <c r="D192" s="12" t="n"/>
      <c r="E192" s="12" t="n"/>
      <c r="F192" s="12" t="n"/>
      <c r="G192" s="12" t="n"/>
      <c r="H192" s="12" t="n"/>
    </row>
    <row r="193">
      <c r="A193" s="11" t="n"/>
      <c r="B193" s="11" t="n"/>
      <c r="C193" s="11" t="n"/>
      <c r="D193" s="12" t="n"/>
      <c r="E193" s="12" t="n"/>
      <c r="F193" s="12" t="n"/>
      <c r="G193" s="12" t="n"/>
      <c r="H193" s="12" t="n"/>
    </row>
    <row r="194">
      <c r="A194" s="11" t="n"/>
      <c r="B194" s="11" t="n"/>
      <c r="C194" s="11" t="n"/>
      <c r="D194" s="12" t="n"/>
      <c r="E194" s="12" t="n"/>
      <c r="F194" s="12" t="n"/>
      <c r="G194" s="12" t="n"/>
      <c r="H194" s="12" t="n"/>
    </row>
    <row r="195">
      <c r="A195" s="11" t="n"/>
      <c r="B195" s="11" t="n"/>
      <c r="C195" s="11" t="n"/>
      <c r="D195" s="12" t="n"/>
      <c r="E195" s="12" t="n"/>
      <c r="F195" s="12" t="n"/>
      <c r="G195" s="12" t="n"/>
      <c r="H195" s="12" t="n"/>
    </row>
    <row r="196">
      <c r="A196" s="11" t="n"/>
      <c r="B196" s="11" t="n"/>
      <c r="C196" s="11" t="n"/>
      <c r="D196" s="12" t="n"/>
      <c r="E196" s="12" t="n"/>
      <c r="F196" s="12" t="n"/>
      <c r="G196" s="12" t="n"/>
      <c r="H196" s="12" t="n"/>
    </row>
    <row r="197">
      <c r="A197" s="11" t="n"/>
      <c r="B197" s="11" t="n"/>
      <c r="C197" s="11" t="n"/>
      <c r="D197" s="12" t="n"/>
      <c r="E197" s="12" t="n"/>
      <c r="F197" s="12" t="n"/>
      <c r="G197" s="12" t="n"/>
      <c r="H197" s="12" t="n"/>
    </row>
    <row r="198">
      <c r="A198" s="11" t="n"/>
      <c r="B198" s="11" t="n"/>
      <c r="C198" s="11" t="n"/>
      <c r="D198" s="12" t="n"/>
      <c r="E198" s="12" t="n"/>
      <c r="F198" s="12" t="n"/>
      <c r="G198" s="12" t="n"/>
      <c r="H198" s="12" t="n"/>
    </row>
    <row r="199">
      <c r="A199" s="11" t="n"/>
      <c r="B199" s="11" t="n"/>
      <c r="C199" s="11" t="n"/>
      <c r="D199" s="12" t="n"/>
      <c r="E199" s="12" t="n"/>
      <c r="F199" s="12" t="n"/>
      <c r="G199" s="12" t="n"/>
      <c r="H199" s="12" t="n"/>
    </row>
    <row r="200">
      <c r="A200" s="11" t="n"/>
      <c r="B200" s="11" t="n"/>
      <c r="C200" s="11" t="n"/>
      <c r="D200" s="12" t="n"/>
      <c r="E200" s="12" t="n"/>
      <c r="F200" s="12" t="n"/>
      <c r="G200" s="12" t="n"/>
      <c r="H200" s="12" t="n"/>
    </row>
    <row r="201">
      <c r="A201" s="11" t="n"/>
      <c r="B201" s="11" t="n"/>
      <c r="C201" s="11" t="n"/>
      <c r="D201" s="12" t="n"/>
      <c r="E201" s="12" t="n"/>
      <c r="F201" s="12" t="n"/>
      <c r="G201" s="12" t="n"/>
      <c r="H201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11" customWidth="1" min="4" max="4"/>
    <col width="10" customWidth="1" min="5" max="5"/>
    <col width="9" customWidth="1" min="6" max="6"/>
    <col width="26" customWidth="1" min="7" max="7"/>
    <col width="14" customWidth="1" min="8" max="8"/>
    <col width="15" customWidth="1" min="9" max="9"/>
  </cols>
  <sheetData>
    <row r="1" ht="36" customHeight="1">
      <c r="A1" s="5" t="inlineStr">
        <is>
          <t>วันที่</t>
        </is>
      </c>
      <c r="B1" s="5" t="inlineStr">
        <is>
          <t>รหัสสินค้า</t>
        </is>
      </c>
      <c r="C1" s="5" t="inlineStr">
        <is>
          <t>ชื่อสินค้า (สูตร)</t>
        </is>
      </c>
      <c r="D1" s="5" t="inlineStr">
        <is>
          <t>ประเภท</t>
        </is>
      </c>
      <c r="E1" s="5" t="inlineStr">
        <is>
          <t>จำนวน</t>
        </is>
      </c>
      <c r="F1" s="5" t="inlineStr">
        <is>
          <t>หน่วย</t>
        </is>
      </c>
      <c r="G1" s="5" t="inlineStr">
        <is>
          <t>เลขที่เอกสาร หมายเหตุ</t>
        </is>
      </c>
      <c r="H1" s="5" t="inlineStr">
        <is>
          <t>หน่วยฐานต่อหน่วย (สูตร)</t>
        </is>
      </c>
      <c r="I1" s="5" t="inlineStr">
        <is>
          <t>จำนวนหน่วยฐาน (สูตร)</t>
        </is>
      </c>
    </row>
    <row r="2">
      <c r="A2" s="13" t="n">
        <v>46265</v>
      </c>
      <c r="B2" s="11" t="inlineStr">
        <is>
          <t>P001</t>
        </is>
      </c>
      <c r="C2" s="6">
        <f>IF($B2="","",IFERROR(INDEX('สินค้า'!$B$2:$B$201,MATCH($B2,ProdCode,0)),"ไม่พบรหัสสินค้า"))</f>
        <v/>
      </c>
      <c r="D2" s="11" t="inlineStr">
        <is>
          <t>ปรับยอด</t>
        </is>
      </c>
      <c r="E2" s="12" t="n">
        <v>40</v>
      </c>
      <c r="F2" s="11" t="inlineStr">
        <is>
          <t>ลัง</t>
        </is>
      </c>
      <c r="G2" s="11" t="inlineStr">
        <is>
          <t>ยอดยกมาจากการนับ 31 ส.ค.</t>
        </is>
      </c>
      <c r="H2" s="9">
        <f>IF(OR($B2="",$F2=""),"",IFERROR(IF($F2="ลัง",INDEX(ProdCase,MATCH($B2,ProdCode,0)),IF($F2="แพ็ก",INDEX(ProdPack,MATCH($B2,ProdCode,0)),1)),0))</f>
        <v/>
      </c>
      <c r="I2" s="8">
        <f>IF(OR($B2="",$D2="",$E2="",$F2=""),"",IF(N($H2)=0,"ตรวจรหัสหรือหน่วย",IF($D2="ปรับยอด",$E2,IF($D2="ขาย",-1,1)*ABS($E2))*$H2))</f>
        <v/>
      </c>
    </row>
    <row r="3">
      <c r="A3" s="13" t="n">
        <v>46265</v>
      </c>
      <c r="B3" s="11" t="inlineStr">
        <is>
          <t>P002</t>
        </is>
      </c>
      <c r="C3" s="6">
        <f>IF($B3="","",IFERROR(INDEX('สินค้า'!$B$2:$B$201,MATCH($B3,ProdCode,0)),"ไม่พบรหัสสินค้า"))</f>
        <v/>
      </c>
      <c r="D3" s="11" t="inlineStr">
        <is>
          <t>ปรับยอด</t>
        </is>
      </c>
      <c r="E3" s="12" t="n">
        <v>20</v>
      </c>
      <c r="F3" s="11" t="inlineStr">
        <is>
          <t>ลัง</t>
        </is>
      </c>
      <c r="G3" s="11" t="inlineStr">
        <is>
          <t>ยอดยกมาจากการนับ 31 ส.ค.</t>
        </is>
      </c>
      <c r="H3" s="9">
        <f>IF(OR($B3="",$F3=""),"",IFERROR(IF($F3="ลัง",INDEX(ProdCase,MATCH($B3,ProdCode,0)),IF($F3="แพ็ก",INDEX(ProdPack,MATCH($B3,ProdCode,0)),1)),0))</f>
        <v/>
      </c>
      <c r="I3" s="8">
        <f>IF(OR($B3="",$D3="",$E3="",$F3=""),"",IF(N($H3)=0,"ตรวจรหัสหรือหน่วย",IF($D3="ปรับยอด",$E3,IF($D3="ขาย",-1,1)*ABS($E3))*$H3))</f>
        <v/>
      </c>
    </row>
    <row r="4">
      <c r="A4" s="13" t="n">
        <v>46265</v>
      </c>
      <c r="B4" s="11" t="inlineStr">
        <is>
          <t>P003</t>
        </is>
      </c>
      <c r="C4" s="6">
        <f>IF($B4="","",IFERROR(INDEX('สินค้า'!$B$2:$B$201,MATCH($B4,ProdCode,0)),"ไม่พบรหัสสินค้า"))</f>
        <v/>
      </c>
      <c r="D4" s="11" t="inlineStr">
        <is>
          <t>ปรับยอด</t>
        </is>
      </c>
      <c r="E4" s="12" t="n">
        <v>10</v>
      </c>
      <c r="F4" s="11" t="inlineStr">
        <is>
          <t>ลัง</t>
        </is>
      </c>
      <c r="G4" s="11" t="inlineStr">
        <is>
          <t>ยอดยกมาจากการนับ 31 ส.ค.</t>
        </is>
      </c>
      <c r="H4" s="9">
        <f>IF(OR($B4="",$F4=""),"",IFERROR(IF($F4="ลัง",INDEX(ProdCase,MATCH($B4,ProdCode,0)),IF($F4="แพ็ก",INDEX(ProdPack,MATCH($B4,ProdCode,0)),1)),0))</f>
        <v/>
      </c>
      <c r="I4" s="8">
        <f>IF(OR($B4="",$D4="",$E4="",$F4=""),"",IF(N($H4)=0,"ตรวจรหัสหรือหน่วย",IF($D4="ปรับยอด",$E4,IF($D4="ขาย",-1,1)*ABS($E4))*$H4))</f>
        <v/>
      </c>
    </row>
    <row r="5">
      <c r="A5" s="13" t="n">
        <v>46265</v>
      </c>
      <c r="B5" s="11" t="inlineStr">
        <is>
          <t>P004</t>
        </is>
      </c>
      <c r="C5" s="6">
        <f>IF($B5="","",IFERROR(INDEX('สินค้า'!$B$2:$B$201,MATCH($B5,ProdCode,0)),"ไม่พบรหัสสินค้า"))</f>
        <v/>
      </c>
      <c r="D5" s="11" t="inlineStr">
        <is>
          <t>ปรับยอด</t>
        </is>
      </c>
      <c r="E5" s="12" t="n">
        <v>8</v>
      </c>
      <c r="F5" s="11" t="inlineStr">
        <is>
          <t>ลัง</t>
        </is>
      </c>
      <c r="G5" s="11" t="inlineStr">
        <is>
          <t>ยอดยกมาจากการนับ 31 ส.ค.</t>
        </is>
      </c>
      <c r="H5" s="9">
        <f>IF(OR($B5="",$F5=""),"",IFERROR(IF($F5="ลัง",INDEX(ProdCase,MATCH($B5,ProdCode,0)),IF($F5="แพ็ก",INDEX(ProdPack,MATCH($B5,ProdCode,0)),1)),0))</f>
        <v/>
      </c>
      <c r="I5" s="8">
        <f>IF(OR($B5="",$D5="",$E5="",$F5=""),"",IF(N($H5)=0,"ตรวจรหัสหรือหน่วย",IF($D5="ปรับยอด",$E5,IF($D5="ขาย",-1,1)*ABS($E5))*$H5))</f>
        <v/>
      </c>
    </row>
    <row r="6">
      <c r="A6" s="13" t="n">
        <v>46265</v>
      </c>
      <c r="B6" s="11" t="inlineStr">
        <is>
          <t>P005</t>
        </is>
      </c>
      <c r="C6" s="6">
        <f>IF($B6="","",IFERROR(INDEX('สินค้า'!$B$2:$B$201,MATCH($B6,ProdCode,0)),"ไม่พบรหัสสินค้า"))</f>
        <v/>
      </c>
      <c r="D6" s="11" t="inlineStr">
        <is>
          <t>ปรับยอด</t>
        </is>
      </c>
      <c r="E6" s="12" t="n">
        <v>5</v>
      </c>
      <c r="F6" s="11" t="inlineStr">
        <is>
          <t>ลัง</t>
        </is>
      </c>
      <c r="G6" s="11" t="inlineStr">
        <is>
          <t>ยอดยกมาจากการนับ 31 ส.ค.</t>
        </is>
      </c>
      <c r="H6" s="9">
        <f>IF(OR($B6="",$F6=""),"",IFERROR(IF($F6="ลัง",INDEX(ProdCase,MATCH($B6,ProdCode,0)),IF($F6="แพ็ก",INDEX(ProdPack,MATCH($B6,ProdCode,0)),1)),0))</f>
        <v/>
      </c>
      <c r="I6" s="8">
        <f>IF(OR($B6="",$D6="",$E6="",$F6=""),"",IF(N($H6)=0,"ตรวจรหัสหรือหน่วย",IF($D6="ปรับยอด",$E6,IF($D6="ขาย",-1,1)*ABS($E6))*$H6))</f>
        <v/>
      </c>
    </row>
    <row r="7">
      <c r="A7" s="13" t="n">
        <v>46265</v>
      </c>
      <c r="B7" s="11" t="inlineStr">
        <is>
          <t>P006</t>
        </is>
      </c>
      <c r="C7" s="6">
        <f>IF($B7="","",IFERROR(INDEX('สินค้า'!$B$2:$B$201,MATCH($B7,ProdCode,0)),"ไม่พบรหัสสินค้า"))</f>
        <v/>
      </c>
      <c r="D7" s="11" t="inlineStr">
        <is>
          <t>ปรับยอด</t>
        </is>
      </c>
      <c r="E7" s="12" t="n">
        <v>3</v>
      </c>
      <c r="F7" s="11" t="inlineStr">
        <is>
          <t>ลัง</t>
        </is>
      </c>
      <c r="G7" s="11" t="inlineStr">
        <is>
          <t>ยอดยกมาจากการนับ 31 ส.ค.</t>
        </is>
      </c>
      <c r="H7" s="9">
        <f>IF(OR($B7="",$F7=""),"",IFERROR(IF($F7="ลัง",INDEX(ProdCase,MATCH($B7,ProdCode,0)),IF($F7="แพ็ก",INDEX(ProdPack,MATCH($B7,ProdCode,0)),1)),0))</f>
        <v/>
      </c>
      <c r="I7" s="8">
        <f>IF(OR($B7="",$D7="",$E7="",$F7=""),"",IF(N($H7)=0,"ตรวจรหัสหรือหน่วย",IF($D7="ปรับยอด",$E7,IF($D7="ขาย",-1,1)*ABS($E7))*$H7))</f>
        <v/>
      </c>
    </row>
    <row r="8">
      <c r="A8" s="13" t="n">
        <v>46265</v>
      </c>
      <c r="B8" s="11" t="inlineStr">
        <is>
          <t>P007</t>
        </is>
      </c>
      <c r="C8" s="6">
        <f>IF($B8="","",IFERROR(INDEX('สินค้า'!$B$2:$B$201,MATCH($B8,ProdCode,0)),"ไม่พบรหัสสินค้า"))</f>
        <v/>
      </c>
      <c r="D8" s="11" t="inlineStr">
        <is>
          <t>ปรับยอด</t>
        </is>
      </c>
      <c r="E8" s="12" t="n">
        <v>2</v>
      </c>
      <c r="F8" s="11" t="inlineStr">
        <is>
          <t>ลัง</t>
        </is>
      </c>
      <c r="G8" s="11" t="inlineStr">
        <is>
          <t>ยอดยกมาจากการนับ 31 ส.ค.</t>
        </is>
      </c>
      <c r="H8" s="9">
        <f>IF(OR($B8="",$F8=""),"",IFERROR(IF($F8="ลัง",INDEX(ProdCase,MATCH($B8,ProdCode,0)),IF($F8="แพ็ก",INDEX(ProdPack,MATCH($B8,ProdCode,0)),1)),0))</f>
        <v/>
      </c>
      <c r="I8" s="8">
        <f>IF(OR($B8="",$D8="",$E8="",$F8=""),"",IF(N($H8)=0,"ตรวจรหัสหรือหน่วย",IF($D8="ปรับยอด",$E8,IF($D8="ขาย",-1,1)*ABS($E8))*$H8))</f>
        <v/>
      </c>
    </row>
    <row r="9">
      <c r="A9" s="13" t="n">
        <v>46267</v>
      </c>
      <c r="B9" s="11" t="inlineStr">
        <is>
          <t>P001</t>
        </is>
      </c>
      <c r="C9" s="6">
        <f>IF($B9="","",IFERROR(INDEX('สินค้า'!$B$2:$B$201,MATCH($B9,ProdCode,0)),"ไม่พบรหัสสินค้า"))</f>
        <v/>
      </c>
      <c r="D9" s="11" t="inlineStr">
        <is>
          <t>ขาย</t>
        </is>
      </c>
      <c r="E9" s="12" t="n">
        <v>12</v>
      </c>
      <c r="F9" s="11" t="inlineStr">
        <is>
          <t>ลัง</t>
        </is>
      </c>
      <c r="G9" s="11" t="inlineStr">
        <is>
          <t>บิล 0901</t>
        </is>
      </c>
      <c r="H9" s="9">
        <f>IF(OR($B9="",$F9=""),"",IFERROR(IF($F9="ลัง",INDEX(ProdCase,MATCH($B9,ProdCode,0)),IF($F9="แพ็ก",INDEX(ProdPack,MATCH($B9,ProdCode,0)),1)),0))</f>
        <v/>
      </c>
      <c r="I9" s="8">
        <f>IF(OR($B9="",$D9="",$E9="",$F9=""),"",IF(N($H9)=0,"ตรวจรหัสหรือหน่วย",IF($D9="ปรับยอด",$E9,IF($D9="ขาย",-1,1)*ABS($E9))*$H9))</f>
        <v/>
      </c>
    </row>
    <row r="10">
      <c r="A10" s="13" t="n">
        <v>46268</v>
      </c>
      <c r="B10" s="11" t="inlineStr">
        <is>
          <t>P002</t>
        </is>
      </c>
      <c r="C10" s="6">
        <f>IF($B10="","",IFERROR(INDEX('สินค้า'!$B$2:$B$201,MATCH($B10,ProdCode,0)),"ไม่พบรหัสสินค้า"))</f>
        <v/>
      </c>
      <c r="D10" s="11" t="inlineStr">
        <is>
          <t>ขาย</t>
        </is>
      </c>
      <c r="E10" s="12" t="n">
        <v>6</v>
      </c>
      <c r="F10" s="11" t="inlineStr">
        <is>
          <t>ลัง</t>
        </is>
      </c>
      <c r="G10" s="11" t="inlineStr">
        <is>
          <t>บิล 0902</t>
        </is>
      </c>
      <c r="H10" s="9">
        <f>IF(OR($B10="",$F10=""),"",IFERROR(IF($F10="ลัง",INDEX(ProdCase,MATCH($B10,ProdCode,0)),IF($F10="แพ็ก",INDEX(ProdPack,MATCH($B10,ProdCode,0)),1)),0))</f>
        <v/>
      </c>
      <c r="I10" s="8">
        <f>IF(OR($B10="",$D10="",$E10="",$F10=""),"",IF(N($H10)=0,"ตรวจรหัสหรือหน่วย",IF($D10="ปรับยอด",$E10,IF($D10="ขาย",-1,1)*ABS($E10))*$H10))</f>
        <v/>
      </c>
    </row>
    <row r="11">
      <c r="A11" s="13" t="n">
        <v>46268</v>
      </c>
      <c r="B11" s="11" t="inlineStr">
        <is>
          <t>P005</t>
        </is>
      </c>
      <c r="C11" s="6">
        <f>IF($B11="","",IFERROR(INDEX('สินค้า'!$B$2:$B$201,MATCH($B11,ProdCode,0)),"ไม่พบรหัสสินค้า"))</f>
        <v/>
      </c>
      <c r="D11" s="11" t="inlineStr">
        <is>
          <t>ขาย</t>
        </is>
      </c>
      <c r="E11" s="12" t="n">
        <v>6</v>
      </c>
      <c r="F11" s="11" t="inlineStr">
        <is>
          <t>แพ็ก</t>
        </is>
      </c>
      <c r="G11" s="11" t="inlineStr">
        <is>
          <t>บิล 0902</t>
        </is>
      </c>
      <c r="H11" s="9">
        <f>IF(OR($B11="",$F11=""),"",IFERROR(IF($F11="ลัง",INDEX(ProdCase,MATCH($B11,ProdCode,0)),IF($F11="แพ็ก",INDEX(ProdPack,MATCH($B11,ProdCode,0)),1)),0))</f>
        <v/>
      </c>
      <c r="I11" s="8">
        <f>IF(OR($B11="",$D11="",$E11="",$F11=""),"",IF(N($H11)=0,"ตรวจรหัสหรือหน่วย",IF($D11="ปรับยอด",$E11,IF($D11="ขาย",-1,1)*ABS($E11))*$H11))</f>
        <v/>
      </c>
    </row>
    <row r="12">
      <c r="A12" s="13" t="n">
        <v>46270</v>
      </c>
      <c r="B12" s="11" t="inlineStr">
        <is>
          <t>P003</t>
        </is>
      </c>
      <c r="C12" s="6">
        <f>IF($B12="","",IFERROR(INDEX('สินค้า'!$B$2:$B$201,MATCH($B12,ProdCode,0)),"ไม่พบรหัสสินค้า"))</f>
        <v/>
      </c>
      <c r="D12" s="11" t="inlineStr">
        <is>
          <t>ขาย</t>
        </is>
      </c>
      <c r="E12" s="12" t="n">
        <v>4</v>
      </c>
      <c r="F12" s="11" t="inlineStr">
        <is>
          <t>ลัง</t>
        </is>
      </c>
      <c r="G12" s="11" t="inlineStr">
        <is>
          <t>บิล 0903</t>
        </is>
      </c>
      <c r="H12" s="9">
        <f>IF(OR($B12="",$F12=""),"",IFERROR(IF($F12="ลัง",INDEX(ProdCase,MATCH($B12,ProdCode,0)),IF($F12="แพ็ก",INDEX(ProdPack,MATCH($B12,ProdCode,0)),1)),0))</f>
        <v/>
      </c>
      <c r="I12" s="8">
        <f>IF(OR($B12="",$D12="",$E12="",$F12=""),"",IF(N($H12)=0,"ตรวจรหัสหรือหน่วย",IF($D12="ปรับยอด",$E12,IF($D12="ขาย",-1,1)*ABS($E12))*$H12))</f>
        <v/>
      </c>
    </row>
    <row r="13">
      <c r="A13" s="13" t="n">
        <v>46271</v>
      </c>
      <c r="B13" s="11" t="inlineStr">
        <is>
          <t>P006</t>
        </is>
      </c>
      <c r="C13" s="6">
        <f>IF($B13="","",IFERROR(INDEX('สินค้า'!$B$2:$B$201,MATCH($B13,ProdCode,0)),"ไม่พบรหัสสินค้า"))</f>
        <v/>
      </c>
      <c r="D13" s="11" t="inlineStr">
        <is>
          <t>ขาย</t>
        </is>
      </c>
      <c r="E13" s="12" t="n">
        <v>9</v>
      </c>
      <c r="F13" s="11" t="inlineStr">
        <is>
          <t>แพ็ก</t>
        </is>
      </c>
      <c r="G13" s="11" t="inlineStr">
        <is>
          <t>บิล 0904</t>
        </is>
      </c>
      <c r="H13" s="9">
        <f>IF(OR($B13="",$F13=""),"",IFERROR(IF($F13="ลัง",INDEX(ProdCase,MATCH($B13,ProdCode,0)),IF($F13="แพ็ก",INDEX(ProdPack,MATCH($B13,ProdCode,0)),1)),0))</f>
        <v/>
      </c>
      <c r="I13" s="8">
        <f>IF(OR($B13="",$D13="",$E13="",$F13=""),"",IF(N($H13)=0,"ตรวจรหัสหรือหน่วย",IF($D13="ปรับยอด",$E13,IF($D13="ขาย",-1,1)*ABS($E13))*$H13))</f>
        <v/>
      </c>
    </row>
    <row r="14">
      <c r="A14" s="13" t="n">
        <v>46273</v>
      </c>
      <c r="B14" s="11" t="inlineStr">
        <is>
          <t>P001</t>
        </is>
      </c>
      <c r="C14" s="6">
        <f>IF($B14="","",IFERROR(INDEX('สินค้า'!$B$2:$B$201,MATCH($B14,ProdCode,0)),"ไม่พบรหัสสินค้า"))</f>
        <v/>
      </c>
      <c r="D14" s="11" t="inlineStr">
        <is>
          <t>รับเข้า</t>
        </is>
      </c>
      <c r="E14" s="12" t="n">
        <v>30</v>
      </c>
      <c r="F14" s="11" t="inlineStr">
        <is>
          <t>ลัง</t>
        </is>
      </c>
      <c r="G14" s="11" t="inlineStr">
        <is>
          <t>ใบรับของ R-0911</t>
        </is>
      </c>
      <c r="H14" s="9">
        <f>IF(OR($B14="",$F14=""),"",IFERROR(IF($F14="ลัง",INDEX(ProdCase,MATCH($B14,ProdCode,0)),IF($F14="แพ็ก",INDEX(ProdPack,MATCH($B14,ProdCode,0)),1)),0))</f>
        <v/>
      </c>
      <c r="I14" s="8">
        <f>IF(OR($B14="",$D14="",$E14="",$F14=""),"",IF(N($H14)=0,"ตรวจรหัสหรือหน่วย",IF($D14="ปรับยอด",$E14,IF($D14="ขาย",-1,1)*ABS($E14))*$H14))</f>
        <v/>
      </c>
    </row>
    <row r="15">
      <c r="A15" s="13" t="n">
        <v>46274</v>
      </c>
      <c r="B15" s="11" t="inlineStr">
        <is>
          <t>P004</t>
        </is>
      </c>
      <c r="C15" s="6">
        <f>IF($B15="","",IFERROR(INDEX('สินค้า'!$B$2:$B$201,MATCH($B15,ProdCode,0)),"ไม่พบรหัสสินค้า"))</f>
        <v/>
      </c>
      <c r="D15" s="11" t="inlineStr">
        <is>
          <t>ขาย</t>
        </is>
      </c>
      <c r="E15" s="12" t="n">
        <v>5</v>
      </c>
      <c r="F15" s="11" t="inlineStr">
        <is>
          <t>ลัง</t>
        </is>
      </c>
      <c r="G15" s="11" t="inlineStr">
        <is>
          <t>บิล 0905</t>
        </is>
      </c>
      <c r="H15" s="9">
        <f>IF(OR($B15="",$F15=""),"",IFERROR(IF($F15="ลัง",INDEX(ProdCase,MATCH($B15,ProdCode,0)),IF($F15="แพ็ก",INDEX(ProdPack,MATCH($B15,ProdCode,0)),1)),0))</f>
        <v/>
      </c>
      <c r="I15" s="8">
        <f>IF(OR($B15="",$D15="",$E15="",$F15=""),"",IF(N($H15)=0,"ตรวจรหัสหรือหน่วย",IF($D15="ปรับยอด",$E15,IF($D15="ขาย",-1,1)*ABS($E15))*$H15))</f>
        <v/>
      </c>
    </row>
    <row r="16">
      <c r="A16" s="13" t="n">
        <v>46275</v>
      </c>
      <c r="B16" s="11" t="inlineStr">
        <is>
          <t>P002</t>
        </is>
      </c>
      <c r="C16" s="6">
        <f>IF($B16="","",IFERROR(INDEX('สินค้า'!$B$2:$B$201,MATCH($B16,ProdCode,0)),"ไม่พบรหัสสินค้า"))</f>
        <v/>
      </c>
      <c r="D16" s="11" t="inlineStr">
        <is>
          <t>ขาย</t>
        </is>
      </c>
      <c r="E16" s="12" t="n">
        <v>7</v>
      </c>
      <c r="F16" s="11" t="inlineStr">
        <is>
          <t>ลัง</t>
        </is>
      </c>
      <c r="G16" s="11" t="inlineStr">
        <is>
          <t>บิล 0906</t>
        </is>
      </c>
      <c r="H16" s="9">
        <f>IF(OR($B16="",$F16=""),"",IFERROR(IF($F16="ลัง",INDEX(ProdCase,MATCH($B16,ProdCode,0)),IF($F16="แพ็ก",INDEX(ProdPack,MATCH($B16,ProdCode,0)),1)),0))</f>
        <v/>
      </c>
      <c r="I16" s="8">
        <f>IF(OR($B16="",$D16="",$E16="",$F16=""),"",IF(N($H16)=0,"ตรวจรหัสหรือหน่วย",IF($D16="ปรับยอด",$E16,IF($D16="ขาย",-1,1)*ABS($E16))*$H16))</f>
        <v/>
      </c>
    </row>
    <row r="17">
      <c r="A17" s="13" t="n">
        <v>46276</v>
      </c>
      <c r="B17" s="11" t="inlineStr">
        <is>
          <t>P007</t>
        </is>
      </c>
      <c r="C17" s="6">
        <f>IF($B17="","",IFERROR(INDEX('สินค้า'!$B$2:$B$201,MATCH($B17,ProdCode,0)),"ไม่พบรหัสสินค้า"))</f>
        <v/>
      </c>
      <c r="D17" s="11" t="inlineStr">
        <is>
          <t>ขาย</t>
        </is>
      </c>
      <c r="E17" s="12" t="n">
        <v>18</v>
      </c>
      <c r="F17" s="11" t="inlineStr">
        <is>
          <t>แพ็ก</t>
        </is>
      </c>
      <c r="G17" s="11" t="inlineStr">
        <is>
          <t>บิล 0907</t>
        </is>
      </c>
      <c r="H17" s="9">
        <f>IF(OR($B17="",$F17=""),"",IFERROR(IF($F17="ลัง",INDEX(ProdCase,MATCH($B17,ProdCode,0)),IF($F17="แพ็ก",INDEX(ProdPack,MATCH($B17,ProdCode,0)),1)),0))</f>
        <v/>
      </c>
      <c r="I17" s="8">
        <f>IF(OR($B17="",$D17="",$E17="",$F17=""),"",IF(N($H17)=0,"ตรวจรหัสหรือหน่วย",IF($D17="ปรับยอด",$E17,IF($D17="ขาย",-1,1)*ABS($E17))*$H17))</f>
        <v/>
      </c>
    </row>
    <row r="18">
      <c r="A18" s="13" t="n">
        <v>46277</v>
      </c>
      <c r="B18" s="11" t="inlineStr">
        <is>
          <t>P001</t>
        </is>
      </c>
      <c r="C18" s="6">
        <f>IF($B18="","",IFERROR(INDEX('สินค้า'!$B$2:$B$201,MATCH($B18,ProdCode,0)),"ไม่พบรหัสสินค้า"))</f>
        <v/>
      </c>
      <c r="D18" s="11" t="inlineStr">
        <is>
          <t>ขาย</t>
        </is>
      </c>
      <c r="E18" s="12" t="n">
        <v>15</v>
      </c>
      <c r="F18" s="11" t="inlineStr">
        <is>
          <t>ลัง</t>
        </is>
      </c>
      <c r="G18" s="11" t="inlineStr">
        <is>
          <t>บิล 0908</t>
        </is>
      </c>
      <c r="H18" s="9">
        <f>IF(OR($B18="",$F18=""),"",IFERROR(IF($F18="ลัง",INDEX(ProdCase,MATCH($B18,ProdCode,0)),IF($F18="แพ็ก",INDEX(ProdPack,MATCH($B18,ProdCode,0)),1)),0))</f>
        <v/>
      </c>
      <c r="I18" s="8">
        <f>IF(OR($B18="",$D18="",$E18="",$F18=""),"",IF(N($H18)=0,"ตรวจรหัสหรือหน่วย",IF($D18="ปรับยอด",$E18,IF($D18="ขาย",-1,1)*ABS($E18))*$H18))</f>
        <v/>
      </c>
    </row>
    <row r="19">
      <c r="A19" s="13" t="n">
        <v>46278</v>
      </c>
      <c r="B19" s="11" t="inlineStr">
        <is>
          <t>P005</t>
        </is>
      </c>
      <c r="C19" s="6">
        <f>IF($B19="","",IFERROR(INDEX('สินค้า'!$B$2:$B$201,MATCH($B19,ProdCode,0)),"ไม่พบรหัสสินค้า"))</f>
        <v/>
      </c>
      <c r="D19" s="11" t="inlineStr">
        <is>
          <t>ขาย</t>
        </is>
      </c>
      <c r="E19" s="12" t="n">
        <v>1</v>
      </c>
      <c r="F19" s="11" t="inlineStr">
        <is>
          <t>ลัง</t>
        </is>
      </c>
      <c r="G19" s="11" t="inlineStr">
        <is>
          <t>บิล 0909</t>
        </is>
      </c>
      <c r="H19" s="9">
        <f>IF(OR($B19="",$F19=""),"",IFERROR(IF($F19="ลัง",INDEX(ProdCase,MATCH($B19,ProdCode,0)),IF($F19="แพ็ก",INDEX(ProdPack,MATCH($B19,ProdCode,0)),1)),0))</f>
        <v/>
      </c>
      <c r="I19" s="8">
        <f>IF(OR($B19="",$D19="",$E19="",$F19=""),"",IF(N($H19)=0,"ตรวจรหัสหรือหน่วย",IF($D19="ปรับยอด",$E19,IF($D19="ขาย",-1,1)*ABS($E19))*$H19))</f>
        <v/>
      </c>
    </row>
    <row r="20">
      <c r="A20" s="13" t="n">
        <v>46280</v>
      </c>
      <c r="B20" s="11" t="inlineStr">
        <is>
          <t>P003</t>
        </is>
      </c>
      <c r="C20" s="6">
        <f>IF($B20="","",IFERROR(INDEX('สินค้า'!$B$2:$B$201,MATCH($B20,ProdCode,0)),"ไม่พบรหัสสินค้า"))</f>
        <v/>
      </c>
      <c r="D20" s="11" t="inlineStr">
        <is>
          <t>ขาย</t>
        </is>
      </c>
      <c r="E20" s="12" t="n">
        <v>3</v>
      </c>
      <c r="F20" s="11" t="inlineStr">
        <is>
          <t>ลัง</t>
        </is>
      </c>
      <c r="G20" s="11" t="inlineStr">
        <is>
          <t>บิล 0910</t>
        </is>
      </c>
      <c r="H20" s="9">
        <f>IF(OR($B20="",$F20=""),"",IFERROR(IF($F20="ลัง",INDEX(ProdCase,MATCH($B20,ProdCode,0)),IF($F20="แพ็ก",INDEX(ProdPack,MATCH($B20,ProdCode,0)),1)),0))</f>
        <v/>
      </c>
      <c r="I20" s="8">
        <f>IF(OR($B20="",$D20="",$E20="",$F20=""),"",IF(N($H20)=0,"ตรวจรหัสหรือหน่วย",IF($D20="ปรับยอด",$E20,IF($D20="ขาย",-1,1)*ABS($E20))*$H20))</f>
        <v/>
      </c>
    </row>
    <row r="21">
      <c r="A21" s="13" t="n">
        <v>46280</v>
      </c>
      <c r="B21" s="11" t="inlineStr">
        <is>
          <t>P002</t>
        </is>
      </c>
      <c r="C21" s="6">
        <f>IF($B21="","",IFERROR(INDEX('สินค้า'!$B$2:$B$201,MATCH($B21,ProdCode,0)),"ไม่พบรหัสสินค้า"))</f>
        <v/>
      </c>
      <c r="D21" s="11" t="inlineStr">
        <is>
          <t>คืน</t>
        </is>
      </c>
      <c r="E21" s="12" t="n">
        <v>4</v>
      </c>
      <c r="F21" s="11" t="inlineStr">
        <is>
          <t>แพ็ก</t>
        </is>
      </c>
      <c r="G21" s="11" t="inlineStr">
        <is>
          <t>ร้านคืน บิล 0906</t>
        </is>
      </c>
      <c r="H21" s="9">
        <f>IF(OR($B21="",$F21=""),"",IFERROR(IF($F21="ลัง",INDEX(ProdCase,MATCH($B21,ProdCode,0)),IF($F21="แพ็ก",INDEX(ProdPack,MATCH($B21,ProdCode,0)),1)),0))</f>
        <v/>
      </c>
      <c r="I21" s="8">
        <f>IF(OR($B21="",$D21="",$E21="",$F21=""),"",IF(N($H21)=0,"ตรวจรหัสหรือหน่วย",IF($D21="ปรับยอด",$E21,IF($D21="ขาย",-1,1)*ABS($E21))*$H21))</f>
        <v/>
      </c>
    </row>
    <row r="22">
      <c r="A22" s="13" t="n">
        <v>46281</v>
      </c>
      <c r="B22" s="11" t="inlineStr">
        <is>
          <t>P006</t>
        </is>
      </c>
      <c r="C22" s="6">
        <f>IF($B22="","",IFERROR(INDEX('สินค้า'!$B$2:$B$201,MATCH($B22,ProdCode,0)),"ไม่พบรหัสสินค้า"))</f>
        <v/>
      </c>
      <c r="D22" s="11" t="inlineStr">
        <is>
          <t>ขาย</t>
        </is>
      </c>
      <c r="E22" s="12" t="n">
        <v>1</v>
      </c>
      <c r="F22" s="11" t="inlineStr">
        <is>
          <t>ลัง</t>
        </is>
      </c>
      <c r="G22" s="11" t="inlineStr">
        <is>
          <t>บิล 0911</t>
        </is>
      </c>
      <c r="H22" s="9">
        <f>IF(OR($B22="",$F22=""),"",IFERROR(IF($F22="ลัง",INDEX(ProdCase,MATCH($B22,ProdCode,0)),IF($F22="แพ็ก",INDEX(ProdPack,MATCH($B22,ProdCode,0)),1)),0))</f>
        <v/>
      </c>
      <c r="I22" s="8">
        <f>IF(OR($B22="",$D22="",$E22="",$F22=""),"",IF(N($H22)=0,"ตรวจรหัสหรือหน่วย",IF($D22="ปรับยอด",$E22,IF($D22="ขาย",-1,1)*ABS($E22))*$H22))</f>
        <v/>
      </c>
    </row>
    <row r="23">
      <c r="A23" s="13" t="n">
        <v>46282</v>
      </c>
      <c r="B23" s="11" t="inlineStr">
        <is>
          <t>P001</t>
        </is>
      </c>
      <c r="C23" s="6">
        <f>IF($B23="","",IFERROR(INDEX('สินค้า'!$B$2:$B$201,MATCH($B23,ProdCode,0)),"ไม่พบรหัสสินค้า"))</f>
        <v/>
      </c>
      <c r="D23" s="11" t="inlineStr">
        <is>
          <t>ขาย</t>
        </is>
      </c>
      <c r="E23" s="12" t="n">
        <v>10</v>
      </c>
      <c r="F23" s="11" t="inlineStr">
        <is>
          <t>ลัง</t>
        </is>
      </c>
      <c r="G23" s="11" t="inlineStr">
        <is>
          <t>บิล 0912</t>
        </is>
      </c>
      <c r="H23" s="9">
        <f>IF(OR($B23="",$F23=""),"",IFERROR(IF($F23="ลัง",INDEX(ProdCase,MATCH($B23,ProdCode,0)),IF($F23="แพ็ก",INDEX(ProdPack,MATCH($B23,ProdCode,0)),1)),0))</f>
        <v/>
      </c>
      <c r="I23" s="8">
        <f>IF(OR($B23="",$D23="",$E23="",$F23=""),"",IF(N($H23)=0,"ตรวจรหัสหรือหน่วย",IF($D23="ปรับยอด",$E23,IF($D23="ขาย",-1,1)*ABS($E23))*$H23))</f>
        <v/>
      </c>
    </row>
    <row r="24">
      <c r="A24" s="13" t="n">
        <v>46283</v>
      </c>
      <c r="B24" s="11" t="inlineStr">
        <is>
          <t>P004</t>
        </is>
      </c>
      <c r="C24" s="6">
        <f>IF($B24="","",IFERROR(INDEX('สินค้า'!$B$2:$B$201,MATCH($B24,ProdCode,0)),"ไม่พบรหัสสินค้า"))</f>
        <v/>
      </c>
      <c r="D24" s="11" t="inlineStr">
        <is>
          <t>รับเข้า</t>
        </is>
      </c>
      <c r="E24" s="12" t="n">
        <v>6</v>
      </c>
      <c r="F24" s="11" t="inlineStr">
        <is>
          <t>ลัง</t>
        </is>
      </c>
      <c r="G24" s="11" t="inlineStr">
        <is>
          <t>ใบรับของ R-0918</t>
        </is>
      </c>
      <c r="H24" s="9">
        <f>IF(OR($B24="",$F24=""),"",IFERROR(IF($F24="ลัง",INDEX(ProdCase,MATCH($B24,ProdCode,0)),IF($F24="แพ็ก",INDEX(ProdPack,MATCH($B24,ProdCode,0)),1)),0))</f>
        <v/>
      </c>
      <c r="I24" s="8">
        <f>IF(OR($B24="",$D24="",$E24="",$F24=""),"",IF(N($H24)=0,"ตรวจรหัสหรือหน่วย",IF($D24="ปรับยอด",$E24,IF($D24="ขาย",-1,1)*ABS($E24))*$H24))</f>
        <v/>
      </c>
    </row>
    <row r="25">
      <c r="A25" s="13" t="n">
        <v>46284</v>
      </c>
      <c r="B25" s="11" t="inlineStr">
        <is>
          <t>P002</t>
        </is>
      </c>
      <c r="C25" s="6">
        <f>IF($B25="","",IFERROR(INDEX('สินค้า'!$B$2:$B$201,MATCH($B25,ProdCode,0)),"ไม่พบรหัสสินค้า"))</f>
        <v/>
      </c>
      <c r="D25" s="11" t="inlineStr">
        <is>
          <t>ขาย</t>
        </is>
      </c>
      <c r="E25" s="12" t="n">
        <v>2</v>
      </c>
      <c r="F25" s="11" t="inlineStr">
        <is>
          <t>ลัง</t>
        </is>
      </c>
      <c r="G25" s="11" t="inlineStr">
        <is>
          <t>บิล 0913</t>
        </is>
      </c>
      <c r="H25" s="9">
        <f>IF(OR($B25="",$F25=""),"",IFERROR(IF($F25="ลัง",INDEX(ProdCase,MATCH($B25,ProdCode,0)),IF($F25="แพ็ก",INDEX(ProdPack,MATCH($B25,ProdCode,0)),1)),0))</f>
        <v/>
      </c>
      <c r="I25" s="8">
        <f>IF(OR($B25="",$D25="",$E25="",$F25=""),"",IF(N($H25)=0,"ตรวจรหัสหรือหน่วย",IF($D25="ปรับยอด",$E25,IF($D25="ขาย",-1,1)*ABS($E25))*$H25))</f>
        <v/>
      </c>
    </row>
    <row r="26">
      <c r="A26" s="13" t="n">
        <v>46285</v>
      </c>
      <c r="B26" s="11" t="inlineStr">
        <is>
          <t>P005</t>
        </is>
      </c>
      <c r="C26" s="6">
        <f>IF($B26="","",IFERROR(INDEX('สินค้า'!$B$2:$B$201,MATCH($B26,ProdCode,0)),"ไม่พบรหัสสินค้า"))</f>
        <v/>
      </c>
      <c r="D26" s="11" t="inlineStr">
        <is>
          <t>ขาย</t>
        </is>
      </c>
      <c r="E26" s="12" t="n">
        <v>9</v>
      </c>
      <c r="F26" s="11" t="inlineStr">
        <is>
          <t>แพ็ก</t>
        </is>
      </c>
      <c r="G26" s="11" t="inlineStr">
        <is>
          <t>บิล 0914</t>
        </is>
      </c>
      <c r="H26" s="9">
        <f>IF(OR($B26="",$F26=""),"",IFERROR(IF($F26="ลัง",INDEX(ProdCase,MATCH($B26,ProdCode,0)),IF($F26="แพ็ก",INDEX(ProdPack,MATCH($B26,ProdCode,0)),1)),0))</f>
        <v/>
      </c>
      <c r="I26" s="8">
        <f>IF(OR($B26="",$D26="",$E26="",$F26=""),"",IF(N($H26)=0,"ตรวจรหัสหรือหน่วย",IF($D26="ปรับยอด",$E26,IF($D26="ขาย",-1,1)*ABS($E26))*$H26))</f>
        <v/>
      </c>
    </row>
    <row r="27">
      <c r="A27" s="13" t="n">
        <v>46287</v>
      </c>
      <c r="B27" s="11" t="inlineStr">
        <is>
          <t>P001</t>
        </is>
      </c>
      <c r="C27" s="6">
        <f>IF($B27="","",IFERROR(INDEX('สินค้า'!$B$2:$B$201,MATCH($B27,ProdCode,0)),"ไม่พบรหัสสินค้า"))</f>
        <v/>
      </c>
      <c r="D27" s="11" t="inlineStr">
        <is>
          <t>ขาย</t>
        </is>
      </c>
      <c r="E27" s="12" t="n">
        <v>14</v>
      </c>
      <c r="F27" s="11" t="inlineStr">
        <is>
          <t>ลัง</t>
        </is>
      </c>
      <c r="G27" s="11" t="inlineStr">
        <is>
          <t>บิล 0915</t>
        </is>
      </c>
      <c r="H27" s="9">
        <f>IF(OR($B27="",$F27=""),"",IFERROR(IF($F27="ลัง",INDEX(ProdCase,MATCH($B27,ProdCode,0)),IF($F27="แพ็ก",INDEX(ProdPack,MATCH($B27,ProdCode,0)),1)),0))</f>
        <v/>
      </c>
      <c r="I27" s="8">
        <f>IF(OR($B27="",$D27="",$E27="",$F27=""),"",IF(N($H27)=0,"ตรวจรหัสหรือหน่วย",IF($D27="ปรับยอด",$E27,IF($D27="ขาย",-1,1)*ABS($E27))*$H27))</f>
        <v/>
      </c>
    </row>
    <row r="28">
      <c r="A28" s="13" t="n">
        <v>46288</v>
      </c>
      <c r="B28" s="11" t="inlineStr">
        <is>
          <t>P003</t>
        </is>
      </c>
      <c r="C28" s="6">
        <f>IF($B28="","",IFERROR(INDEX('สินค้า'!$B$2:$B$201,MATCH($B28,ProdCode,0)),"ไม่พบรหัสสินค้า"))</f>
        <v/>
      </c>
      <c r="D28" s="11" t="inlineStr">
        <is>
          <t>ขาย</t>
        </is>
      </c>
      <c r="E28" s="12" t="n">
        <v>1</v>
      </c>
      <c r="F28" s="11" t="inlineStr">
        <is>
          <t>ลัง</t>
        </is>
      </c>
      <c r="G28" s="11" t="inlineStr">
        <is>
          <t>บิล 0916</t>
        </is>
      </c>
      <c r="H28" s="9">
        <f>IF(OR($B28="",$F28=""),"",IFERROR(IF($F28="ลัง",INDEX(ProdCase,MATCH($B28,ProdCode,0)),IF($F28="แพ็ก",INDEX(ProdPack,MATCH($B28,ProdCode,0)),1)),0))</f>
        <v/>
      </c>
      <c r="I28" s="8">
        <f>IF(OR($B28="",$D28="",$E28="",$F28=""),"",IF(N($H28)=0,"ตรวจรหัสหรือหน่วย",IF($D28="ปรับยอด",$E28,IF($D28="ขาย",-1,1)*ABS($E28))*$H28))</f>
        <v/>
      </c>
    </row>
    <row r="29">
      <c r="A29" s="13" t="n">
        <v>46289</v>
      </c>
      <c r="B29" s="11" t="inlineStr">
        <is>
          <t>P007</t>
        </is>
      </c>
      <c r="C29" s="6">
        <f>IF($B29="","",IFERROR(INDEX('สินค้า'!$B$2:$B$201,MATCH($B29,ProdCode,0)),"ไม่พบรหัสสินค้า"))</f>
        <v/>
      </c>
      <c r="D29" s="11" t="inlineStr">
        <is>
          <t>ขาย</t>
        </is>
      </c>
      <c r="E29" s="12" t="n">
        <v>6</v>
      </c>
      <c r="F29" s="11" t="inlineStr">
        <is>
          <t>แพ็ก</t>
        </is>
      </c>
      <c r="G29" s="11" t="inlineStr">
        <is>
          <t>บิล 0917</t>
        </is>
      </c>
      <c r="H29" s="9">
        <f>IF(OR($B29="",$F29=""),"",IFERROR(IF($F29="ลัง",INDEX(ProdCase,MATCH($B29,ProdCode,0)),IF($F29="แพ็ก",INDEX(ProdPack,MATCH($B29,ProdCode,0)),1)),0))</f>
        <v/>
      </c>
      <c r="I29" s="8">
        <f>IF(OR($B29="",$D29="",$E29="",$F29=""),"",IF(N($H29)=0,"ตรวจรหัสหรือหน่วย",IF($D29="ปรับยอด",$E29,IF($D29="ขาย",-1,1)*ABS($E29))*$H29))</f>
        <v/>
      </c>
    </row>
    <row r="30">
      <c r="A30" s="13" t="n">
        <v>46290</v>
      </c>
      <c r="B30" s="11" t="inlineStr">
        <is>
          <t>P004</t>
        </is>
      </c>
      <c r="C30" s="6">
        <f>IF($B30="","",IFERROR(INDEX('สินค้า'!$B$2:$B$201,MATCH($B30,ProdCode,0)),"ไม่พบรหัสสินค้า"))</f>
        <v/>
      </c>
      <c r="D30" s="11" t="inlineStr">
        <is>
          <t>ขาย</t>
        </is>
      </c>
      <c r="E30" s="12" t="n">
        <v>3</v>
      </c>
      <c r="F30" s="11" t="inlineStr">
        <is>
          <t>ลัง</t>
        </is>
      </c>
      <c r="G30" s="11" t="inlineStr">
        <is>
          <t>บิล 0918</t>
        </is>
      </c>
      <c r="H30" s="9">
        <f>IF(OR($B30="",$F30=""),"",IFERROR(IF($F30="ลัง",INDEX(ProdCase,MATCH($B30,ProdCode,0)),IF($F30="แพ็ก",INDEX(ProdPack,MATCH($B30,ProdCode,0)),1)),0))</f>
        <v/>
      </c>
      <c r="I30" s="8">
        <f>IF(OR($B30="",$D30="",$E30="",$F30=""),"",IF(N($H30)=0,"ตรวจรหัสหรือหน่วย",IF($D30="ปรับยอด",$E30,IF($D30="ขาย",-1,1)*ABS($E30))*$H30))</f>
        <v/>
      </c>
    </row>
    <row r="31">
      <c r="A31" s="13" t="n">
        <v>46291</v>
      </c>
      <c r="B31" s="11" t="inlineStr">
        <is>
          <t>P001</t>
        </is>
      </c>
      <c r="C31" s="6">
        <f>IF($B31="","",IFERROR(INDEX('สินค้า'!$B$2:$B$201,MATCH($B31,ProdCode,0)),"ไม่พบรหัสสินค้า"))</f>
        <v/>
      </c>
      <c r="D31" s="11" t="inlineStr">
        <is>
          <t>ปรับยอด</t>
        </is>
      </c>
      <c r="E31" s="12" t="n">
        <v>-3</v>
      </c>
      <c r="F31" s="11" t="inlineStr">
        <is>
          <t>ชิ้น</t>
        </is>
      </c>
      <c r="G31" s="11" t="inlineStr">
        <is>
          <t>ขวดแตก 3 ขวด</t>
        </is>
      </c>
      <c r="H31" s="9">
        <f>IF(OR($B31="",$F31=""),"",IFERROR(IF($F31="ลัง",INDEX(ProdCase,MATCH($B31,ProdCode,0)),IF($F31="แพ็ก",INDEX(ProdPack,MATCH($B31,ProdCode,0)),1)),0))</f>
        <v/>
      </c>
      <c r="I31" s="8">
        <f>IF(OR($B31="",$D31="",$E31="",$F31=""),"",IF(N($H31)=0,"ตรวจรหัสหรือหน่วย",IF($D31="ปรับยอด",$E31,IF($D31="ขาย",-1,1)*ABS($E31))*$H31))</f>
        <v/>
      </c>
    </row>
    <row r="32">
      <c r="A32" s="13" t="n">
        <v>46293</v>
      </c>
      <c r="B32" s="11" t="inlineStr">
        <is>
          <t>P002</t>
        </is>
      </c>
      <c r="C32" s="6">
        <f>IF($B32="","",IFERROR(INDEX('สินค้า'!$B$2:$B$201,MATCH($B32,ProdCode,0)),"ไม่พบรหัสสินค้า"))</f>
        <v/>
      </c>
      <c r="D32" s="11" t="inlineStr">
        <is>
          <t>ขาย</t>
        </is>
      </c>
      <c r="E32" s="12" t="n">
        <v>3</v>
      </c>
      <c r="F32" s="11" t="inlineStr">
        <is>
          <t>ลัง</t>
        </is>
      </c>
      <c r="G32" s="11" t="inlineStr">
        <is>
          <t>บิล 0919</t>
        </is>
      </c>
      <c r="H32" s="9">
        <f>IF(OR($B32="",$F32=""),"",IFERROR(IF($F32="ลัง",INDEX(ProdCase,MATCH($B32,ProdCode,0)),IF($F32="แพ็ก",INDEX(ProdPack,MATCH($B32,ProdCode,0)),1)),0))</f>
        <v/>
      </c>
      <c r="I32" s="8">
        <f>IF(OR($B32="",$D32="",$E32="",$F32=""),"",IF(N($H32)=0,"ตรวจรหัสหรือหน่วย",IF($D32="ปรับยอด",$E32,IF($D32="ขาย",-1,1)*ABS($E32))*$H32))</f>
        <v/>
      </c>
    </row>
    <row r="33">
      <c r="A33" s="13" t="n">
        <v>46294</v>
      </c>
      <c r="B33" s="11" t="inlineStr">
        <is>
          <t>P006</t>
        </is>
      </c>
      <c r="C33" s="6">
        <f>IF($B33="","",IFERROR(INDEX('สินค้า'!$B$2:$B$201,MATCH($B33,ProdCode,0)),"ไม่พบรหัสสินค้า"))</f>
        <v/>
      </c>
      <c r="D33" s="11" t="inlineStr">
        <is>
          <t>ขาย</t>
        </is>
      </c>
      <c r="E33" s="12" t="n">
        <v>4</v>
      </c>
      <c r="F33" s="11" t="inlineStr">
        <is>
          <t>แพ็ก</t>
        </is>
      </c>
      <c r="G33" s="11" t="inlineStr">
        <is>
          <t>บิล 0920</t>
        </is>
      </c>
      <c r="H33" s="9">
        <f>IF(OR($B33="",$F33=""),"",IFERROR(IF($F33="ลัง",INDEX(ProdCase,MATCH($B33,ProdCode,0)),IF($F33="แพ็ก",INDEX(ProdPack,MATCH($B33,ProdCode,0)),1)),0))</f>
        <v/>
      </c>
      <c r="I33" s="8">
        <f>IF(OR($B33="",$D33="",$E33="",$F33=""),"",IF(N($H33)=0,"ตรวจรหัสหรือหน่วย",IF($D33="ปรับยอด",$E33,IF($D33="ขาย",-1,1)*ABS($E33))*$H33))</f>
        <v/>
      </c>
    </row>
    <row r="34">
      <c r="A34" s="13" t="n">
        <v>46295</v>
      </c>
      <c r="B34" s="11" t="inlineStr">
        <is>
          <t>P001</t>
        </is>
      </c>
      <c r="C34" s="6">
        <f>IF($B34="","",IFERROR(INDEX('สินค้า'!$B$2:$B$201,MATCH($B34,ProdCode,0)),"ไม่พบรหัสสินค้า"))</f>
        <v/>
      </c>
      <c r="D34" s="11" t="inlineStr">
        <is>
          <t>ขาย</t>
        </is>
      </c>
      <c r="E34" s="12" t="n">
        <v>5</v>
      </c>
      <c r="F34" s="11" t="inlineStr">
        <is>
          <t>แพ็ก</t>
        </is>
      </c>
      <c r="G34" s="11" t="inlineStr">
        <is>
          <t>บิล 0921</t>
        </is>
      </c>
      <c r="H34" s="9">
        <f>IF(OR($B34="",$F34=""),"",IFERROR(IF($F34="ลัง",INDEX(ProdCase,MATCH($B34,ProdCode,0)),IF($F34="แพ็ก",INDEX(ProdPack,MATCH($B34,ProdCode,0)),1)),0))</f>
        <v/>
      </c>
      <c r="I34" s="8">
        <f>IF(OR($B34="",$D34="",$E34="",$F34=""),"",IF(N($H34)=0,"ตรวจรหัสหรือหน่วย",IF($D34="ปรับยอด",$E34,IF($D34="ขาย",-1,1)*ABS($E34))*$H34))</f>
        <v/>
      </c>
    </row>
    <row r="35">
      <c r="A35" s="13" t="n"/>
      <c r="B35" s="11" t="n"/>
      <c r="C35" s="6">
        <f>IF($B35="","",IFERROR(INDEX('สินค้า'!$B$2:$B$201,MATCH($B35,ProdCode,0)),"ไม่พบรหัสสินค้า"))</f>
        <v/>
      </c>
      <c r="D35" s="11" t="n"/>
      <c r="E35" s="12" t="n"/>
      <c r="F35" s="11" t="n"/>
      <c r="G35" s="11" t="n"/>
      <c r="H35" s="9">
        <f>IF(OR($B35="",$F35=""),"",IFERROR(IF($F35="ลัง",INDEX(ProdCase,MATCH($B35,ProdCode,0)),IF($F35="แพ็ก",INDEX(ProdPack,MATCH($B35,ProdCode,0)),1)),0))</f>
        <v/>
      </c>
      <c r="I35" s="8">
        <f>IF(OR($B35="",$D35="",$E35="",$F35=""),"",IF(N($H35)=0,"ตรวจรหัสหรือหน่วย",IF($D35="ปรับยอด",$E35,IF($D35="ขาย",-1,1)*ABS($E35))*$H35))</f>
        <v/>
      </c>
    </row>
    <row r="36">
      <c r="A36" s="13" t="n"/>
      <c r="B36" s="11" t="n"/>
      <c r="C36" s="6">
        <f>IF($B36="","",IFERROR(INDEX('สินค้า'!$B$2:$B$201,MATCH($B36,ProdCode,0)),"ไม่พบรหัสสินค้า"))</f>
        <v/>
      </c>
      <c r="D36" s="11" t="n"/>
      <c r="E36" s="12" t="n"/>
      <c r="F36" s="11" t="n"/>
      <c r="G36" s="11" t="n"/>
      <c r="H36" s="9">
        <f>IF(OR($B36="",$F36=""),"",IFERROR(IF($F36="ลัง",INDEX(ProdCase,MATCH($B36,ProdCode,0)),IF($F36="แพ็ก",INDEX(ProdPack,MATCH($B36,ProdCode,0)),1)),0))</f>
        <v/>
      </c>
      <c r="I36" s="8">
        <f>IF(OR($B36="",$D36="",$E36="",$F36=""),"",IF(N($H36)=0,"ตรวจรหัสหรือหน่วย",IF($D36="ปรับยอด",$E36,IF($D36="ขาย",-1,1)*ABS($E36))*$H36))</f>
        <v/>
      </c>
    </row>
    <row r="37">
      <c r="A37" s="13" t="n"/>
      <c r="B37" s="11" t="n"/>
      <c r="C37" s="6">
        <f>IF($B37="","",IFERROR(INDEX('สินค้า'!$B$2:$B$201,MATCH($B37,ProdCode,0)),"ไม่พบรหัสสินค้า"))</f>
        <v/>
      </c>
      <c r="D37" s="11" t="n"/>
      <c r="E37" s="12" t="n"/>
      <c r="F37" s="11" t="n"/>
      <c r="G37" s="11" t="n"/>
      <c r="H37" s="9">
        <f>IF(OR($B37="",$F37=""),"",IFERROR(IF($F37="ลัง",INDEX(ProdCase,MATCH($B37,ProdCode,0)),IF($F37="แพ็ก",INDEX(ProdPack,MATCH($B37,ProdCode,0)),1)),0))</f>
        <v/>
      </c>
      <c r="I37" s="8">
        <f>IF(OR($B37="",$D37="",$E37="",$F37=""),"",IF(N($H37)=0,"ตรวจรหัสหรือหน่วย",IF($D37="ปรับยอด",$E37,IF($D37="ขาย",-1,1)*ABS($E37))*$H37))</f>
        <v/>
      </c>
    </row>
    <row r="38">
      <c r="A38" s="13" t="n"/>
      <c r="B38" s="11" t="n"/>
      <c r="C38" s="6">
        <f>IF($B38="","",IFERROR(INDEX('สินค้า'!$B$2:$B$201,MATCH($B38,ProdCode,0)),"ไม่พบรหัสสินค้า"))</f>
        <v/>
      </c>
      <c r="D38" s="11" t="n"/>
      <c r="E38" s="12" t="n"/>
      <c r="F38" s="11" t="n"/>
      <c r="G38" s="11" t="n"/>
      <c r="H38" s="9">
        <f>IF(OR($B38="",$F38=""),"",IFERROR(IF($F38="ลัง",INDEX(ProdCase,MATCH($B38,ProdCode,0)),IF($F38="แพ็ก",INDEX(ProdPack,MATCH($B38,ProdCode,0)),1)),0))</f>
        <v/>
      </c>
      <c r="I38" s="8">
        <f>IF(OR($B38="",$D38="",$E38="",$F38=""),"",IF(N($H38)=0,"ตรวจรหัสหรือหน่วย",IF($D38="ปรับยอด",$E38,IF($D38="ขาย",-1,1)*ABS($E38))*$H38))</f>
        <v/>
      </c>
    </row>
    <row r="39">
      <c r="A39" s="13" t="n"/>
      <c r="B39" s="11" t="n"/>
      <c r="C39" s="6">
        <f>IF($B39="","",IFERROR(INDEX('สินค้า'!$B$2:$B$201,MATCH($B39,ProdCode,0)),"ไม่พบรหัสสินค้า"))</f>
        <v/>
      </c>
      <c r="D39" s="11" t="n"/>
      <c r="E39" s="12" t="n"/>
      <c r="F39" s="11" t="n"/>
      <c r="G39" s="11" t="n"/>
      <c r="H39" s="9">
        <f>IF(OR($B39="",$F39=""),"",IFERROR(IF($F39="ลัง",INDEX(ProdCase,MATCH($B39,ProdCode,0)),IF($F39="แพ็ก",INDEX(ProdPack,MATCH($B39,ProdCode,0)),1)),0))</f>
        <v/>
      </c>
      <c r="I39" s="8">
        <f>IF(OR($B39="",$D39="",$E39="",$F39=""),"",IF(N($H39)=0,"ตรวจรหัสหรือหน่วย",IF($D39="ปรับยอด",$E39,IF($D39="ขาย",-1,1)*ABS($E39))*$H39))</f>
        <v/>
      </c>
    </row>
    <row r="40">
      <c r="A40" s="13" t="n"/>
      <c r="B40" s="11" t="n"/>
      <c r="C40" s="6">
        <f>IF($B40="","",IFERROR(INDEX('สินค้า'!$B$2:$B$201,MATCH($B40,ProdCode,0)),"ไม่พบรหัสสินค้า"))</f>
        <v/>
      </c>
      <c r="D40" s="11" t="n"/>
      <c r="E40" s="12" t="n"/>
      <c r="F40" s="11" t="n"/>
      <c r="G40" s="11" t="n"/>
      <c r="H40" s="9">
        <f>IF(OR($B40="",$F40=""),"",IFERROR(IF($F40="ลัง",INDEX(ProdCase,MATCH($B40,ProdCode,0)),IF($F40="แพ็ก",INDEX(ProdPack,MATCH($B40,ProdCode,0)),1)),0))</f>
        <v/>
      </c>
      <c r="I40" s="8">
        <f>IF(OR($B40="",$D40="",$E40="",$F40=""),"",IF(N($H40)=0,"ตรวจรหัสหรือหน่วย",IF($D40="ปรับยอด",$E40,IF($D40="ขาย",-1,1)*ABS($E40))*$H40))</f>
        <v/>
      </c>
    </row>
    <row r="41">
      <c r="A41" s="13" t="n"/>
      <c r="B41" s="11" t="n"/>
      <c r="C41" s="6">
        <f>IF($B41="","",IFERROR(INDEX('สินค้า'!$B$2:$B$201,MATCH($B41,ProdCode,0)),"ไม่พบรหัสสินค้า"))</f>
        <v/>
      </c>
      <c r="D41" s="11" t="n"/>
      <c r="E41" s="12" t="n"/>
      <c r="F41" s="11" t="n"/>
      <c r="G41" s="11" t="n"/>
      <c r="H41" s="9">
        <f>IF(OR($B41="",$F41=""),"",IFERROR(IF($F41="ลัง",INDEX(ProdCase,MATCH($B41,ProdCode,0)),IF($F41="แพ็ก",INDEX(ProdPack,MATCH($B41,ProdCode,0)),1)),0))</f>
        <v/>
      </c>
      <c r="I41" s="8">
        <f>IF(OR($B41="",$D41="",$E41="",$F41=""),"",IF(N($H41)=0,"ตรวจรหัสหรือหน่วย",IF($D41="ปรับยอด",$E41,IF($D41="ขาย",-1,1)*ABS($E41))*$H41))</f>
        <v/>
      </c>
    </row>
    <row r="42">
      <c r="A42" s="13" t="n"/>
      <c r="B42" s="11" t="n"/>
      <c r="C42" s="6">
        <f>IF($B42="","",IFERROR(INDEX('สินค้า'!$B$2:$B$201,MATCH($B42,ProdCode,0)),"ไม่พบรหัสสินค้า"))</f>
        <v/>
      </c>
      <c r="D42" s="11" t="n"/>
      <c r="E42" s="12" t="n"/>
      <c r="F42" s="11" t="n"/>
      <c r="G42" s="11" t="n"/>
      <c r="H42" s="9">
        <f>IF(OR($B42="",$F42=""),"",IFERROR(IF($F42="ลัง",INDEX(ProdCase,MATCH($B42,ProdCode,0)),IF($F42="แพ็ก",INDEX(ProdPack,MATCH($B42,ProdCode,0)),1)),0))</f>
        <v/>
      </c>
      <c r="I42" s="8">
        <f>IF(OR($B42="",$D42="",$E42="",$F42=""),"",IF(N($H42)=0,"ตรวจรหัสหรือหน่วย",IF($D42="ปรับยอด",$E42,IF($D42="ขาย",-1,1)*ABS($E42))*$H42))</f>
        <v/>
      </c>
    </row>
    <row r="43">
      <c r="A43" s="13" t="n"/>
      <c r="B43" s="11" t="n"/>
      <c r="C43" s="6">
        <f>IF($B43="","",IFERROR(INDEX('สินค้า'!$B$2:$B$201,MATCH($B43,ProdCode,0)),"ไม่พบรหัสสินค้า"))</f>
        <v/>
      </c>
      <c r="D43" s="11" t="n"/>
      <c r="E43" s="12" t="n"/>
      <c r="F43" s="11" t="n"/>
      <c r="G43" s="11" t="n"/>
      <c r="H43" s="9">
        <f>IF(OR($B43="",$F43=""),"",IFERROR(IF($F43="ลัง",INDEX(ProdCase,MATCH($B43,ProdCode,0)),IF($F43="แพ็ก",INDEX(ProdPack,MATCH($B43,ProdCode,0)),1)),0))</f>
        <v/>
      </c>
      <c r="I43" s="8">
        <f>IF(OR($B43="",$D43="",$E43="",$F43=""),"",IF(N($H43)=0,"ตรวจรหัสหรือหน่วย",IF($D43="ปรับยอด",$E43,IF($D43="ขาย",-1,1)*ABS($E43))*$H43))</f>
        <v/>
      </c>
    </row>
    <row r="44">
      <c r="A44" s="13" t="n"/>
      <c r="B44" s="11" t="n"/>
      <c r="C44" s="6">
        <f>IF($B44="","",IFERROR(INDEX('สินค้า'!$B$2:$B$201,MATCH($B44,ProdCode,0)),"ไม่พบรหัสสินค้า"))</f>
        <v/>
      </c>
      <c r="D44" s="11" t="n"/>
      <c r="E44" s="12" t="n"/>
      <c r="F44" s="11" t="n"/>
      <c r="G44" s="11" t="n"/>
      <c r="H44" s="9">
        <f>IF(OR($B44="",$F44=""),"",IFERROR(IF($F44="ลัง",INDEX(ProdCase,MATCH($B44,ProdCode,0)),IF($F44="แพ็ก",INDEX(ProdPack,MATCH($B44,ProdCode,0)),1)),0))</f>
        <v/>
      </c>
      <c r="I44" s="8">
        <f>IF(OR($B44="",$D44="",$E44="",$F44=""),"",IF(N($H44)=0,"ตรวจรหัสหรือหน่วย",IF($D44="ปรับยอด",$E44,IF($D44="ขาย",-1,1)*ABS($E44))*$H44))</f>
        <v/>
      </c>
    </row>
    <row r="45">
      <c r="A45" s="13" t="n"/>
      <c r="B45" s="11" t="n"/>
      <c r="C45" s="6">
        <f>IF($B45="","",IFERROR(INDEX('สินค้า'!$B$2:$B$201,MATCH($B45,ProdCode,0)),"ไม่พบรหัสสินค้า"))</f>
        <v/>
      </c>
      <c r="D45" s="11" t="n"/>
      <c r="E45" s="12" t="n"/>
      <c r="F45" s="11" t="n"/>
      <c r="G45" s="11" t="n"/>
      <c r="H45" s="9">
        <f>IF(OR($B45="",$F45=""),"",IFERROR(IF($F45="ลัง",INDEX(ProdCase,MATCH($B45,ProdCode,0)),IF($F45="แพ็ก",INDEX(ProdPack,MATCH($B45,ProdCode,0)),1)),0))</f>
        <v/>
      </c>
      <c r="I45" s="8">
        <f>IF(OR($B45="",$D45="",$E45="",$F45=""),"",IF(N($H45)=0,"ตรวจรหัสหรือหน่วย",IF($D45="ปรับยอด",$E45,IF($D45="ขาย",-1,1)*ABS($E45))*$H45))</f>
        <v/>
      </c>
    </row>
    <row r="46">
      <c r="A46" s="13" t="n"/>
      <c r="B46" s="11" t="n"/>
      <c r="C46" s="6">
        <f>IF($B46="","",IFERROR(INDEX('สินค้า'!$B$2:$B$201,MATCH($B46,ProdCode,0)),"ไม่พบรหัสสินค้า"))</f>
        <v/>
      </c>
      <c r="D46" s="11" t="n"/>
      <c r="E46" s="12" t="n"/>
      <c r="F46" s="11" t="n"/>
      <c r="G46" s="11" t="n"/>
      <c r="H46" s="9">
        <f>IF(OR($B46="",$F46=""),"",IFERROR(IF($F46="ลัง",INDEX(ProdCase,MATCH($B46,ProdCode,0)),IF($F46="แพ็ก",INDEX(ProdPack,MATCH($B46,ProdCode,0)),1)),0))</f>
        <v/>
      </c>
      <c r="I46" s="8">
        <f>IF(OR($B46="",$D46="",$E46="",$F46=""),"",IF(N($H46)=0,"ตรวจรหัสหรือหน่วย",IF($D46="ปรับยอด",$E46,IF($D46="ขาย",-1,1)*ABS($E46))*$H46))</f>
        <v/>
      </c>
    </row>
    <row r="47">
      <c r="A47" s="13" t="n"/>
      <c r="B47" s="11" t="n"/>
      <c r="C47" s="6">
        <f>IF($B47="","",IFERROR(INDEX('สินค้า'!$B$2:$B$201,MATCH($B47,ProdCode,0)),"ไม่พบรหัสสินค้า"))</f>
        <v/>
      </c>
      <c r="D47" s="11" t="n"/>
      <c r="E47" s="12" t="n"/>
      <c r="F47" s="11" t="n"/>
      <c r="G47" s="11" t="n"/>
      <c r="H47" s="9">
        <f>IF(OR($B47="",$F47=""),"",IFERROR(IF($F47="ลัง",INDEX(ProdCase,MATCH($B47,ProdCode,0)),IF($F47="แพ็ก",INDEX(ProdPack,MATCH($B47,ProdCode,0)),1)),0))</f>
        <v/>
      </c>
      <c r="I47" s="8">
        <f>IF(OR($B47="",$D47="",$E47="",$F47=""),"",IF(N($H47)=0,"ตรวจรหัสหรือหน่วย",IF($D47="ปรับยอด",$E47,IF($D47="ขาย",-1,1)*ABS($E47))*$H47))</f>
        <v/>
      </c>
    </row>
    <row r="48">
      <c r="A48" s="13" t="n"/>
      <c r="B48" s="11" t="n"/>
      <c r="C48" s="6">
        <f>IF($B48="","",IFERROR(INDEX('สินค้า'!$B$2:$B$201,MATCH($B48,ProdCode,0)),"ไม่พบรหัสสินค้า"))</f>
        <v/>
      </c>
      <c r="D48" s="11" t="n"/>
      <c r="E48" s="12" t="n"/>
      <c r="F48" s="11" t="n"/>
      <c r="G48" s="11" t="n"/>
      <c r="H48" s="9">
        <f>IF(OR($B48="",$F48=""),"",IFERROR(IF($F48="ลัง",INDEX(ProdCase,MATCH($B48,ProdCode,0)),IF($F48="แพ็ก",INDEX(ProdPack,MATCH($B48,ProdCode,0)),1)),0))</f>
        <v/>
      </c>
      <c r="I48" s="8">
        <f>IF(OR($B48="",$D48="",$E48="",$F48=""),"",IF(N($H48)=0,"ตรวจรหัสหรือหน่วย",IF($D48="ปรับยอด",$E48,IF($D48="ขาย",-1,1)*ABS($E48))*$H48))</f>
        <v/>
      </c>
    </row>
    <row r="49">
      <c r="A49" s="13" t="n"/>
      <c r="B49" s="11" t="n"/>
      <c r="C49" s="6">
        <f>IF($B49="","",IFERROR(INDEX('สินค้า'!$B$2:$B$201,MATCH($B49,ProdCode,0)),"ไม่พบรหัสสินค้า"))</f>
        <v/>
      </c>
      <c r="D49" s="11" t="n"/>
      <c r="E49" s="12" t="n"/>
      <c r="F49" s="11" t="n"/>
      <c r="G49" s="11" t="n"/>
      <c r="H49" s="9">
        <f>IF(OR($B49="",$F49=""),"",IFERROR(IF($F49="ลัง",INDEX(ProdCase,MATCH($B49,ProdCode,0)),IF($F49="แพ็ก",INDEX(ProdPack,MATCH($B49,ProdCode,0)),1)),0))</f>
        <v/>
      </c>
      <c r="I49" s="8">
        <f>IF(OR($B49="",$D49="",$E49="",$F49=""),"",IF(N($H49)=0,"ตรวจรหัสหรือหน่วย",IF($D49="ปรับยอด",$E49,IF($D49="ขาย",-1,1)*ABS($E49))*$H49))</f>
        <v/>
      </c>
    </row>
    <row r="50">
      <c r="A50" s="13" t="n"/>
      <c r="B50" s="11" t="n"/>
      <c r="C50" s="6">
        <f>IF($B50="","",IFERROR(INDEX('สินค้า'!$B$2:$B$201,MATCH($B50,ProdCode,0)),"ไม่พบรหัสสินค้า"))</f>
        <v/>
      </c>
      <c r="D50" s="11" t="n"/>
      <c r="E50" s="12" t="n"/>
      <c r="F50" s="11" t="n"/>
      <c r="G50" s="11" t="n"/>
      <c r="H50" s="9">
        <f>IF(OR($B50="",$F50=""),"",IFERROR(IF($F50="ลัง",INDEX(ProdCase,MATCH($B50,ProdCode,0)),IF($F50="แพ็ก",INDEX(ProdPack,MATCH($B50,ProdCode,0)),1)),0))</f>
        <v/>
      </c>
      <c r="I50" s="8">
        <f>IF(OR($B50="",$D50="",$E50="",$F50=""),"",IF(N($H50)=0,"ตรวจรหัสหรือหน่วย",IF($D50="ปรับยอด",$E50,IF($D50="ขาย",-1,1)*ABS($E50))*$H50))</f>
        <v/>
      </c>
    </row>
    <row r="51">
      <c r="A51" s="13" t="n"/>
      <c r="B51" s="11" t="n"/>
      <c r="C51" s="6">
        <f>IF($B51="","",IFERROR(INDEX('สินค้า'!$B$2:$B$201,MATCH($B51,ProdCode,0)),"ไม่พบรหัสสินค้า"))</f>
        <v/>
      </c>
      <c r="D51" s="11" t="n"/>
      <c r="E51" s="12" t="n"/>
      <c r="F51" s="11" t="n"/>
      <c r="G51" s="11" t="n"/>
      <c r="H51" s="9">
        <f>IF(OR($B51="",$F51=""),"",IFERROR(IF($F51="ลัง",INDEX(ProdCase,MATCH($B51,ProdCode,0)),IF($F51="แพ็ก",INDEX(ProdPack,MATCH($B51,ProdCode,0)),1)),0))</f>
        <v/>
      </c>
      <c r="I51" s="8">
        <f>IF(OR($B51="",$D51="",$E51="",$F51=""),"",IF(N($H51)=0,"ตรวจรหัสหรือหน่วย",IF($D51="ปรับยอด",$E51,IF($D51="ขาย",-1,1)*ABS($E51))*$H51))</f>
        <v/>
      </c>
    </row>
    <row r="52">
      <c r="A52" s="13" t="n"/>
      <c r="B52" s="11" t="n"/>
      <c r="C52" s="6">
        <f>IF($B52="","",IFERROR(INDEX('สินค้า'!$B$2:$B$201,MATCH($B52,ProdCode,0)),"ไม่พบรหัสสินค้า"))</f>
        <v/>
      </c>
      <c r="D52" s="11" t="n"/>
      <c r="E52" s="12" t="n"/>
      <c r="F52" s="11" t="n"/>
      <c r="G52" s="11" t="n"/>
      <c r="H52" s="9">
        <f>IF(OR($B52="",$F52=""),"",IFERROR(IF($F52="ลัง",INDEX(ProdCase,MATCH($B52,ProdCode,0)),IF($F52="แพ็ก",INDEX(ProdPack,MATCH($B52,ProdCode,0)),1)),0))</f>
        <v/>
      </c>
      <c r="I52" s="8">
        <f>IF(OR($B52="",$D52="",$E52="",$F52=""),"",IF(N($H52)=0,"ตรวจรหัสหรือหน่วย",IF($D52="ปรับยอด",$E52,IF($D52="ขาย",-1,1)*ABS($E52))*$H52))</f>
        <v/>
      </c>
    </row>
    <row r="53">
      <c r="A53" s="13" t="n"/>
      <c r="B53" s="11" t="n"/>
      <c r="C53" s="6">
        <f>IF($B53="","",IFERROR(INDEX('สินค้า'!$B$2:$B$201,MATCH($B53,ProdCode,0)),"ไม่พบรหัสสินค้า"))</f>
        <v/>
      </c>
      <c r="D53" s="11" t="n"/>
      <c r="E53" s="12" t="n"/>
      <c r="F53" s="11" t="n"/>
      <c r="G53" s="11" t="n"/>
      <c r="H53" s="9">
        <f>IF(OR($B53="",$F53=""),"",IFERROR(IF($F53="ลัง",INDEX(ProdCase,MATCH($B53,ProdCode,0)),IF($F53="แพ็ก",INDEX(ProdPack,MATCH($B53,ProdCode,0)),1)),0))</f>
        <v/>
      </c>
      <c r="I53" s="8">
        <f>IF(OR($B53="",$D53="",$E53="",$F53=""),"",IF(N($H53)=0,"ตรวจรหัสหรือหน่วย",IF($D53="ปรับยอด",$E53,IF($D53="ขาย",-1,1)*ABS($E53))*$H53))</f>
        <v/>
      </c>
    </row>
    <row r="54">
      <c r="A54" s="13" t="n"/>
      <c r="B54" s="11" t="n"/>
      <c r="C54" s="6">
        <f>IF($B54="","",IFERROR(INDEX('สินค้า'!$B$2:$B$201,MATCH($B54,ProdCode,0)),"ไม่พบรหัสสินค้า"))</f>
        <v/>
      </c>
      <c r="D54" s="11" t="n"/>
      <c r="E54" s="12" t="n"/>
      <c r="F54" s="11" t="n"/>
      <c r="G54" s="11" t="n"/>
      <c r="H54" s="9">
        <f>IF(OR($B54="",$F54=""),"",IFERROR(IF($F54="ลัง",INDEX(ProdCase,MATCH($B54,ProdCode,0)),IF($F54="แพ็ก",INDEX(ProdPack,MATCH($B54,ProdCode,0)),1)),0))</f>
        <v/>
      </c>
      <c r="I54" s="8">
        <f>IF(OR($B54="",$D54="",$E54="",$F54=""),"",IF(N($H54)=0,"ตรวจรหัสหรือหน่วย",IF($D54="ปรับยอด",$E54,IF($D54="ขาย",-1,1)*ABS($E54))*$H54))</f>
        <v/>
      </c>
    </row>
    <row r="55">
      <c r="A55" s="13" t="n"/>
      <c r="B55" s="11" t="n"/>
      <c r="C55" s="6">
        <f>IF($B55="","",IFERROR(INDEX('สินค้า'!$B$2:$B$201,MATCH($B55,ProdCode,0)),"ไม่พบรหัสสินค้า"))</f>
        <v/>
      </c>
      <c r="D55" s="11" t="n"/>
      <c r="E55" s="12" t="n"/>
      <c r="F55" s="11" t="n"/>
      <c r="G55" s="11" t="n"/>
      <c r="H55" s="9">
        <f>IF(OR($B55="",$F55=""),"",IFERROR(IF($F55="ลัง",INDEX(ProdCase,MATCH($B55,ProdCode,0)),IF($F55="แพ็ก",INDEX(ProdPack,MATCH($B55,ProdCode,0)),1)),0))</f>
        <v/>
      </c>
      <c r="I55" s="8">
        <f>IF(OR($B55="",$D55="",$E55="",$F55=""),"",IF(N($H55)=0,"ตรวจรหัสหรือหน่วย",IF($D55="ปรับยอด",$E55,IF($D55="ขาย",-1,1)*ABS($E55))*$H55))</f>
        <v/>
      </c>
    </row>
    <row r="56">
      <c r="A56" s="13" t="n"/>
      <c r="B56" s="11" t="n"/>
      <c r="C56" s="6">
        <f>IF($B56="","",IFERROR(INDEX('สินค้า'!$B$2:$B$201,MATCH($B56,ProdCode,0)),"ไม่พบรหัสสินค้า"))</f>
        <v/>
      </c>
      <c r="D56" s="11" t="n"/>
      <c r="E56" s="12" t="n"/>
      <c r="F56" s="11" t="n"/>
      <c r="G56" s="11" t="n"/>
      <c r="H56" s="9">
        <f>IF(OR($B56="",$F56=""),"",IFERROR(IF($F56="ลัง",INDEX(ProdCase,MATCH($B56,ProdCode,0)),IF($F56="แพ็ก",INDEX(ProdPack,MATCH($B56,ProdCode,0)),1)),0))</f>
        <v/>
      </c>
      <c r="I56" s="8">
        <f>IF(OR($B56="",$D56="",$E56="",$F56=""),"",IF(N($H56)=0,"ตรวจรหัสหรือหน่วย",IF($D56="ปรับยอด",$E56,IF($D56="ขาย",-1,1)*ABS($E56))*$H56))</f>
        <v/>
      </c>
    </row>
    <row r="57">
      <c r="A57" s="13" t="n"/>
      <c r="B57" s="11" t="n"/>
      <c r="C57" s="6">
        <f>IF($B57="","",IFERROR(INDEX('สินค้า'!$B$2:$B$201,MATCH($B57,ProdCode,0)),"ไม่พบรหัสสินค้า"))</f>
        <v/>
      </c>
      <c r="D57" s="11" t="n"/>
      <c r="E57" s="12" t="n"/>
      <c r="F57" s="11" t="n"/>
      <c r="G57" s="11" t="n"/>
      <c r="H57" s="9">
        <f>IF(OR($B57="",$F57=""),"",IFERROR(IF($F57="ลัง",INDEX(ProdCase,MATCH($B57,ProdCode,0)),IF($F57="แพ็ก",INDEX(ProdPack,MATCH($B57,ProdCode,0)),1)),0))</f>
        <v/>
      </c>
      <c r="I57" s="8">
        <f>IF(OR($B57="",$D57="",$E57="",$F57=""),"",IF(N($H57)=0,"ตรวจรหัสหรือหน่วย",IF($D57="ปรับยอด",$E57,IF($D57="ขาย",-1,1)*ABS($E57))*$H57))</f>
        <v/>
      </c>
    </row>
    <row r="58">
      <c r="A58" s="13" t="n"/>
      <c r="B58" s="11" t="n"/>
      <c r="C58" s="6">
        <f>IF($B58="","",IFERROR(INDEX('สินค้า'!$B$2:$B$201,MATCH($B58,ProdCode,0)),"ไม่พบรหัสสินค้า"))</f>
        <v/>
      </c>
      <c r="D58" s="11" t="n"/>
      <c r="E58" s="12" t="n"/>
      <c r="F58" s="11" t="n"/>
      <c r="G58" s="11" t="n"/>
      <c r="H58" s="9">
        <f>IF(OR($B58="",$F58=""),"",IFERROR(IF($F58="ลัง",INDEX(ProdCase,MATCH($B58,ProdCode,0)),IF($F58="แพ็ก",INDEX(ProdPack,MATCH($B58,ProdCode,0)),1)),0))</f>
        <v/>
      </c>
      <c r="I58" s="8">
        <f>IF(OR($B58="",$D58="",$E58="",$F58=""),"",IF(N($H58)=0,"ตรวจรหัสหรือหน่วย",IF($D58="ปรับยอด",$E58,IF($D58="ขาย",-1,1)*ABS($E58))*$H58))</f>
        <v/>
      </c>
    </row>
    <row r="59">
      <c r="A59" s="13" t="n"/>
      <c r="B59" s="11" t="n"/>
      <c r="C59" s="6">
        <f>IF($B59="","",IFERROR(INDEX('สินค้า'!$B$2:$B$201,MATCH($B59,ProdCode,0)),"ไม่พบรหัสสินค้า"))</f>
        <v/>
      </c>
      <c r="D59" s="11" t="n"/>
      <c r="E59" s="12" t="n"/>
      <c r="F59" s="11" t="n"/>
      <c r="G59" s="11" t="n"/>
      <c r="H59" s="9">
        <f>IF(OR($B59="",$F59=""),"",IFERROR(IF($F59="ลัง",INDEX(ProdCase,MATCH($B59,ProdCode,0)),IF($F59="แพ็ก",INDEX(ProdPack,MATCH($B59,ProdCode,0)),1)),0))</f>
        <v/>
      </c>
      <c r="I59" s="8">
        <f>IF(OR($B59="",$D59="",$E59="",$F59=""),"",IF(N($H59)=0,"ตรวจรหัสหรือหน่วย",IF($D59="ปรับยอด",$E59,IF($D59="ขาย",-1,1)*ABS($E59))*$H59))</f>
        <v/>
      </c>
    </row>
    <row r="60">
      <c r="A60" s="13" t="n"/>
      <c r="B60" s="11" t="n"/>
      <c r="C60" s="6">
        <f>IF($B60="","",IFERROR(INDEX('สินค้า'!$B$2:$B$201,MATCH($B60,ProdCode,0)),"ไม่พบรหัสสินค้า"))</f>
        <v/>
      </c>
      <c r="D60" s="11" t="n"/>
      <c r="E60" s="12" t="n"/>
      <c r="F60" s="11" t="n"/>
      <c r="G60" s="11" t="n"/>
      <c r="H60" s="9">
        <f>IF(OR($B60="",$F60=""),"",IFERROR(IF($F60="ลัง",INDEX(ProdCase,MATCH($B60,ProdCode,0)),IF($F60="แพ็ก",INDEX(ProdPack,MATCH($B60,ProdCode,0)),1)),0))</f>
        <v/>
      </c>
      <c r="I60" s="8">
        <f>IF(OR($B60="",$D60="",$E60="",$F60=""),"",IF(N($H60)=0,"ตรวจรหัสหรือหน่วย",IF($D60="ปรับยอด",$E60,IF($D60="ขาย",-1,1)*ABS($E60))*$H60))</f>
        <v/>
      </c>
    </row>
    <row r="61">
      <c r="A61" s="13" t="n"/>
      <c r="B61" s="11" t="n"/>
      <c r="C61" s="6">
        <f>IF($B61="","",IFERROR(INDEX('สินค้า'!$B$2:$B$201,MATCH($B61,ProdCode,0)),"ไม่พบรหัสสินค้า"))</f>
        <v/>
      </c>
      <c r="D61" s="11" t="n"/>
      <c r="E61" s="12" t="n"/>
      <c r="F61" s="11" t="n"/>
      <c r="G61" s="11" t="n"/>
      <c r="H61" s="9">
        <f>IF(OR($B61="",$F61=""),"",IFERROR(IF($F61="ลัง",INDEX(ProdCase,MATCH($B61,ProdCode,0)),IF($F61="แพ็ก",INDEX(ProdPack,MATCH($B61,ProdCode,0)),1)),0))</f>
        <v/>
      </c>
      <c r="I61" s="8">
        <f>IF(OR($B61="",$D61="",$E61="",$F61=""),"",IF(N($H61)=0,"ตรวจรหัสหรือหน่วย",IF($D61="ปรับยอด",$E61,IF($D61="ขาย",-1,1)*ABS($E61))*$H61))</f>
        <v/>
      </c>
    </row>
    <row r="62">
      <c r="A62" s="13" t="n"/>
      <c r="B62" s="11" t="n"/>
      <c r="C62" s="6">
        <f>IF($B62="","",IFERROR(INDEX('สินค้า'!$B$2:$B$201,MATCH($B62,ProdCode,0)),"ไม่พบรหัสสินค้า"))</f>
        <v/>
      </c>
      <c r="D62" s="11" t="n"/>
      <c r="E62" s="12" t="n"/>
      <c r="F62" s="11" t="n"/>
      <c r="G62" s="11" t="n"/>
      <c r="H62" s="9">
        <f>IF(OR($B62="",$F62=""),"",IFERROR(IF($F62="ลัง",INDEX(ProdCase,MATCH($B62,ProdCode,0)),IF($F62="แพ็ก",INDEX(ProdPack,MATCH($B62,ProdCode,0)),1)),0))</f>
        <v/>
      </c>
      <c r="I62" s="8">
        <f>IF(OR($B62="",$D62="",$E62="",$F62=""),"",IF(N($H62)=0,"ตรวจรหัสหรือหน่วย",IF($D62="ปรับยอด",$E62,IF($D62="ขาย",-1,1)*ABS($E62))*$H62))</f>
        <v/>
      </c>
    </row>
    <row r="63">
      <c r="A63" s="13" t="n"/>
      <c r="B63" s="11" t="n"/>
      <c r="C63" s="6">
        <f>IF($B63="","",IFERROR(INDEX('สินค้า'!$B$2:$B$201,MATCH($B63,ProdCode,0)),"ไม่พบรหัสสินค้า"))</f>
        <v/>
      </c>
      <c r="D63" s="11" t="n"/>
      <c r="E63" s="12" t="n"/>
      <c r="F63" s="11" t="n"/>
      <c r="G63" s="11" t="n"/>
      <c r="H63" s="9">
        <f>IF(OR($B63="",$F63=""),"",IFERROR(IF($F63="ลัง",INDEX(ProdCase,MATCH($B63,ProdCode,0)),IF($F63="แพ็ก",INDEX(ProdPack,MATCH($B63,ProdCode,0)),1)),0))</f>
        <v/>
      </c>
      <c r="I63" s="8">
        <f>IF(OR($B63="",$D63="",$E63="",$F63=""),"",IF(N($H63)=0,"ตรวจรหัสหรือหน่วย",IF($D63="ปรับยอด",$E63,IF($D63="ขาย",-1,1)*ABS($E63))*$H63))</f>
        <v/>
      </c>
    </row>
    <row r="64">
      <c r="A64" s="13" t="n"/>
      <c r="B64" s="11" t="n"/>
      <c r="C64" s="6">
        <f>IF($B64="","",IFERROR(INDEX('สินค้า'!$B$2:$B$201,MATCH($B64,ProdCode,0)),"ไม่พบรหัสสินค้า"))</f>
        <v/>
      </c>
      <c r="D64" s="11" t="n"/>
      <c r="E64" s="12" t="n"/>
      <c r="F64" s="11" t="n"/>
      <c r="G64" s="11" t="n"/>
      <c r="H64" s="9">
        <f>IF(OR($B64="",$F64=""),"",IFERROR(IF($F64="ลัง",INDEX(ProdCase,MATCH($B64,ProdCode,0)),IF($F64="แพ็ก",INDEX(ProdPack,MATCH($B64,ProdCode,0)),1)),0))</f>
        <v/>
      </c>
      <c r="I64" s="8">
        <f>IF(OR($B64="",$D64="",$E64="",$F64=""),"",IF(N($H64)=0,"ตรวจรหัสหรือหน่วย",IF($D64="ปรับยอด",$E64,IF($D64="ขาย",-1,1)*ABS($E64))*$H64))</f>
        <v/>
      </c>
    </row>
    <row r="65">
      <c r="A65" s="13" t="n"/>
      <c r="B65" s="11" t="n"/>
      <c r="C65" s="6">
        <f>IF($B65="","",IFERROR(INDEX('สินค้า'!$B$2:$B$201,MATCH($B65,ProdCode,0)),"ไม่พบรหัสสินค้า"))</f>
        <v/>
      </c>
      <c r="D65" s="11" t="n"/>
      <c r="E65" s="12" t="n"/>
      <c r="F65" s="11" t="n"/>
      <c r="G65" s="11" t="n"/>
      <c r="H65" s="9">
        <f>IF(OR($B65="",$F65=""),"",IFERROR(IF($F65="ลัง",INDEX(ProdCase,MATCH($B65,ProdCode,0)),IF($F65="แพ็ก",INDEX(ProdPack,MATCH($B65,ProdCode,0)),1)),0))</f>
        <v/>
      </c>
      <c r="I65" s="8">
        <f>IF(OR($B65="",$D65="",$E65="",$F65=""),"",IF(N($H65)=0,"ตรวจรหัสหรือหน่วย",IF($D65="ปรับยอด",$E65,IF($D65="ขาย",-1,1)*ABS($E65))*$H65))</f>
        <v/>
      </c>
    </row>
    <row r="66">
      <c r="A66" s="13" t="n"/>
      <c r="B66" s="11" t="n"/>
      <c r="C66" s="6">
        <f>IF($B66="","",IFERROR(INDEX('สินค้า'!$B$2:$B$201,MATCH($B66,ProdCode,0)),"ไม่พบรหัสสินค้า"))</f>
        <v/>
      </c>
      <c r="D66" s="11" t="n"/>
      <c r="E66" s="12" t="n"/>
      <c r="F66" s="11" t="n"/>
      <c r="G66" s="11" t="n"/>
      <c r="H66" s="9">
        <f>IF(OR($B66="",$F66=""),"",IFERROR(IF($F66="ลัง",INDEX(ProdCase,MATCH($B66,ProdCode,0)),IF($F66="แพ็ก",INDEX(ProdPack,MATCH($B66,ProdCode,0)),1)),0))</f>
        <v/>
      </c>
      <c r="I66" s="8">
        <f>IF(OR($B66="",$D66="",$E66="",$F66=""),"",IF(N($H66)=0,"ตรวจรหัสหรือหน่วย",IF($D66="ปรับยอด",$E66,IF($D66="ขาย",-1,1)*ABS($E66))*$H66))</f>
        <v/>
      </c>
    </row>
    <row r="67">
      <c r="A67" s="13" t="n"/>
      <c r="B67" s="11" t="n"/>
      <c r="C67" s="6">
        <f>IF($B67="","",IFERROR(INDEX('สินค้า'!$B$2:$B$201,MATCH($B67,ProdCode,0)),"ไม่พบรหัสสินค้า"))</f>
        <v/>
      </c>
      <c r="D67" s="11" t="n"/>
      <c r="E67" s="12" t="n"/>
      <c r="F67" s="11" t="n"/>
      <c r="G67" s="11" t="n"/>
      <c r="H67" s="9">
        <f>IF(OR($B67="",$F67=""),"",IFERROR(IF($F67="ลัง",INDEX(ProdCase,MATCH($B67,ProdCode,0)),IF($F67="แพ็ก",INDEX(ProdPack,MATCH($B67,ProdCode,0)),1)),0))</f>
        <v/>
      </c>
      <c r="I67" s="8">
        <f>IF(OR($B67="",$D67="",$E67="",$F67=""),"",IF(N($H67)=0,"ตรวจรหัสหรือหน่วย",IF($D67="ปรับยอด",$E67,IF($D67="ขาย",-1,1)*ABS($E67))*$H67))</f>
        <v/>
      </c>
    </row>
    <row r="68">
      <c r="A68" s="13" t="n"/>
      <c r="B68" s="11" t="n"/>
      <c r="C68" s="6">
        <f>IF($B68="","",IFERROR(INDEX('สินค้า'!$B$2:$B$201,MATCH($B68,ProdCode,0)),"ไม่พบรหัสสินค้า"))</f>
        <v/>
      </c>
      <c r="D68" s="11" t="n"/>
      <c r="E68" s="12" t="n"/>
      <c r="F68" s="11" t="n"/>
      <c r="G68" s="11" t="n"/>
      <c r="H68" s="9">
        <f>IF(OR($B68="",$F68=""),"",IFERROR(IF($F68="ลัง",INDEX(ProdCase,MATCH($B68,ProdCode,0)),IF($F68="แพ็ก",INDEX(ProdPack,MATCH($B68,ProdCode,0)),1)),0))</f>
        <v/>
      </c>
      <c r="I68" s="8">
        <f>IF(OR($B68="",$D68="",$E68="",$F68=""),"",IF(N($H68)=0,"ตรวจรหัสหรือหน่วย",IF($D68="ปรับยอด",$E68,IF($D68="ขาย",-1,1)*ABS($E68))*$H68))</f>
        <v/>
      </c>
    </row>
    <row r="69">
      <c r="A69" s="13" t="n"/>
      <c r="B69" s="11" t="n"/>
      <c r="C69" s="6">
        <f>IF($B69="","",IFERROR(INDEX('สินค้า'!$B$2:$B$201,MATCH($B69,ProdCode,0)),"ไม่พบรหัสสินค้า"))</f>
        <v/>
      </c>
      <c r="D69" s="11" t="n"/>
      <c r="E69" s="12" t="n"/>
      <c r="F69" s="11" t="n"/>
      <c r="G69" s="11" t="n"/>
      <c r="H69" s="9">
        <f>IF(OR($B69="",$F69=""),"",IFERROR(IF($F69="ลัง",INDEX(ProdCase,MATCH($B69,ProdCode,0)),IF($F69="แพ็ก",INDEX(ProdPack,MATCH($B69,ProdCode,0)),1)),0))</f>
        <v/>
      </c>
      <c r="I69" s="8">
        <f>IF(OR($B69="",$D69="",$E69="",$F69=""),"",IF(N($H69)=0,"ตรวจรหัสหรือหน่วย",IF($D69="ปรับยอด",$E69,IF($D69="ขาย",-1,1)*ABS($E69))*$H69))</f>
        <v/>
      </c>
    </row>
    <row r="70">
      <c r="A70" s="13" t="n"/>
      <c r="B70" s="11" t="n"/>
      <c r="C70" s="6">
        <f>IF($B70="","",IFERROR(INDEX('สินค้า'!$B$2:$B$201,MATCH($B70,ProdCode,0)),"ไม่พบรหัสสินค้า"))</f>
        <v/>
      </c>
      <c r="D70" s="11" t="n"/>
      <c r="E70" s="12" t="n"/>
      <c r="F70" s="11" t="n"/>
      <c r="G70" s="11" t="n"/>
      <c r="H70" s="9">
        <f>IF(OR($B70="",$F70=""),"",IFERROR(IF($F70="ลัง",INDEX(ProdCase,MATCH($B70,ProdCode,0)),IF($F70="แพ็ก",INDEX(ProdPack,MATCH($B70,ProdCode,0)),1)),0))</f>
        <v/>
      </c>
      <c r="I70" s="8">
        <f>IF(OR($B70="",$D70="",$E70="",$F70=""),"",IF(N($H70)=0,"ตรวจรหัสหรือหน่วย",IF($D70="ปรับยอด",$E70,IF($D70="ขาย",-1,1)*ABS($E70))*$H70))</f>
        <v/>
      </c>
    </row>
    <row r="71">
      <c r="A71" s="13" t="n"/>
      <c r="B71" s="11" t="n"/>
      <c r="C71" s="6">
        <f>IF($B71="","",IFERROR(INDEX('สินค้า'!$B$2:$B$201,MATCH($B71,ProdCode,0)),"ไม่พบรหัสสินค้า"))</f>
        <v/>
      </c>
      <c r="D71" s="11" t="n"/>
      <c r="E71" s="12" t="n"/>
      <c r="F71" s="11" t="n"/>
      <c r="G71" s="11" t="n"/>
      <c r="H71" s="9">
        <f>IF(OR($B71="",$F71=""),"",IFERROR(IF($F71="ลัง",INDEX(ProdCase,MATCH($B71,ProdCode,0)),IF($F71="แพ็ก",INDEX(ProdPack,MATCH($B71,ProdCode,0)),1)),0))</f>
        <v/>
      </c>
      <c r="I71" s="8">
        <f>IF(OR($B71="",$D71="",$E71="",$F71=""),"",IF(N($H71)=0,"ตรวจรหัสหรือหน่วย",IF($D71="ปรับยอด",$E71,IF($D71="ขาย",-1,1)*ABS($E71))*$H71))</f>
        <v/>
      </c>
    </row>
    <row r="72">
      <c r="A72" s="13" t="n"/>
      <c r="B72" s="11" t="n"/>
      <c r="C72" s="6">
        <f>IF($B72="","",IFERROR(INDEX('สินค้า'!$B$2:$B$201,MATCH($B72,ProdCode,0)),"ไม่พบรหัสสินค้า"))</f>
        <v/>
      </c>
      <c r="D72" s="11" t="n"/>
      <c r="E72" s="12" t="n"/>
      <c r="F72" s="11" t="n"/>
      <c r="G72" s="11" t="n"/>
      <c r="H72" s="9">
        <f>IF(OR($B72="",$F72=""),"",IFERROR(IF($F72="ลัง",INDEX(ProdCase,MATCH($B72,ProdCode,0)),IF($F72="แพ็ก",INDEX(ProdPack,MATCH($B72,ProdCode,0)),1)),0))</f>
        <v/>
      </c>
      <c r="I72" s="8">
        <f>IF(OR($B72="",$D72="",$E72="",$F72=""),"",IF(N($H72)=0,"ตรวจรหัสหรือหน่วย",IF($D72="ปรับยอด",$E72,IF($D72="ขาย",-1,1)*ABS($E72))*$H72))</f>
        <v/>
      </c>
    </row>
    <row r="73">
      <c r="A73" s="13" t="n"/>
      <c r="B73" s="11" t="n"/>
      <c r="C73" s="6">
        <f>IF($B73="","",IFERROR(INDEX('สินค้า'!$B$2:$B$201,MATCH($B73,ProdCode,0)),"ไม่พบรหัสสินค้า"))</f>
        <v/>
      </c>
      <c r="D73" s="11" t="n"/>
      <c r="E73" s="12" t="n"/>
      <c r="F73" s="11" t="n"/>
      <c r="G73" s="11" t="n"/>
      <c r="H73" s="9">
        <f>IF(OR($B73="",$F73=""),"",IFERROR(IF($F73="ลัง",INDEX(ProdCase,MATCH($B73,ProdCode,0)),IF($F73="แพ็ก",INDEX(ProdPack,MATCH($B73,ProdCode,0)),1)),0))</f>
        <v/>
      </c>
      <c r="I73" s="8">
        <f>IF(OR($B73="",$D73="",$E73="",$F73=""),"",IF(N($H73)=0,"ตรวจรหัสหรือหน่วย",IF($D73="ปรับยอด",$E73,IF($D73="ขาย",-1,1)*ABS($E73))*$H73))</f>
        <v/>
      </c>
    </row>
    <row r="74">
      <c r="A74" s="13" t="n"/>
      <c r="B74" s="11" t="n"/>
      <c r="C74" s="6">
        <f>IF($B74="","",IFERROR(INDEX('สินค้า'!$B$2:$B$201,MATCH($B74,ProdCode,0)),"ไม่พบรหัสสินค้า"))</f>
        <v/>
      </c>
      <c r="D74" s="11" t="n"/>
      <c r="E74" s="12" t="n"/>
      <c r="F74" s="11" t="n"/>
      <c r="G74" s="11" t="n"/>
      <c r="H74" s="9">
        <f>IF(OR($B74="",$F74=""),"",IFERROR(IF($F74="ลัง",INDEX(ProdCase,MATCH($B74,ProdCode,0)),IF($F74="แพ็ก",INDEX(ProdPack,MATCH($B74,ProdCode,0)),1)),0))</f>
        <v/>
      </c>
      <c r="I74" s="8">
        <f>IF(OR($B74="",$D74="",$E74="",$F74=""),"",IF(N($H74)=0,"ตรวจรหัสหรือหน่วย",IF($D74="ปรับยอด",$E74,IF($D74="ขาย",-1,1)*ABS($E74))*$H74))</f>
        <v/>
      </c>
    </row>
    <row r="75">
      <c r="A75" s="13" t="n"/>
      <c r="B75" s="11" t="n"/>
      <c r="C75" s="6">
        <f>IF($B75="","",IFERROR(INDEX('สินค้า'!$B$2:$B$201,MATCH($B75,ProdCode,0)),"ไม่พบรหัสสินค้า"))</f>
        <v/>
      </c>
      <c r="D75" s="11" t="n"/>
      <c r="E75" s="12" t="n"/>
      <c r="F75" s="11" t="n"/>
      <c r="G75" s="11" t="n"/>
      <c r="H75" s="9">
        <f>IF(OR($B75="",$F75=""),"",IFERROR(IF($F75="ลัง",INDEX(ProdCase,MATCH($B75,ProdCode,0)),IF($F75="แพ็ก",INDEX(ProdPack,MATCH($B75,ProdCode,0)),1)),0))</f>
        <v/>
      </c>
      <c r="I75" s="8">
        <f>IF(OR($B75="",$D75="",$E75="",$F75=""),"",IF(N($H75)=0,"ตรวจรหัสหรือหน่วย",IF($D75="ปรับยอด",$E75,IF($D75="ขาย",-1,1)*ABS($E75))*$H75))</f>
        <v/>
      </c>
    </row>
    <row r="76">
      <c r="A76" s="13" t="n"/>
      <c r="B76" s="11" t="n"/>
      <c r="C76" s="6">
        <f>IF($B76="","",IFERROR(INDEX('สินค้า'!$B$2:$B$201,MATCH($B76,ProdCode,0)),"ไม่พบรหัสสินค้า"))</f>
        <v/>
      </c>
      <c r="D76" s="11" t="n"/>
      <c r="E76" s="12" t="n"/>
      <c r="F76" s="11" t="n"/>
      <c r="G76" s="11" t="n"/>
      <c r="H76" s="9">
        <f>IF(OR($B76="",$F76=""),"",IFERROR(IF($F76="ลัง",INDEX(ProdCase,MATCH($B76,ProdCode,0)),IF($F76="แพ็ก",INDEX(ProdPack,MATCH($B76,ProdCode,0)),1)),0))</f>
        <v/>
      </c>
      <c r="I76" s="8">
        <f>IF(OR($B76="",$D76="",$E76="",$F76=""),"",IF(N($H76)=0,"ตรวจรหัสหรือหน่วย",IF($D76="ปรับยอด",$E76,IF($D76="ขาย",-1,1)*ABS($E76))*$H76))</f>
        <v/>
      </c>
    </row>
    <row r="77">
      <c r="A77" s="13" t="n"/>
      <c r="B77" s="11" t="n"/>
      <c r="C77" s="6">
        <f>IF($B77="","",IFERROR(INDEX('สินค้า'!$B$2:$B$201,MATCH($B77,ProdCode,0)),"ไม่พบรหัสสินค้า"))</f>
        <v/>
      </c>
      <c r="D77" s="11" t="n"/>
      <c r="E77" s="12" t="n"/>
      <c r="F77" s="11" t="n"/>
      <c r="G77" s="11" t="n"/>
      <c r="H77" s="9">
        <f>IF(OR($B77="",$F77=""),"",IFERROR(IF($F77="ลัง",INDEX(ProdCase,MATCH($B77,ProdCode,0)),IF($F77="แพ็ก",INDEX(ProdPack,MATCH($B77,ProdCode,0)),1)),0))</f>
        <v/>
      </c>
      <c r="I77" s="8">
        <f>IF(OR($B77="",$D77="",$E77="",$F77=""),"",IF(N($H77)=0,"ตรวจรหัสหรือหน่วย",IF($D77="ปรับยอด",$E77,IF($D77="ขาย",-1,1)*ABS($E77))*$H77))</f>
        <v/>
      </c>
    </row>
    <row r="78">
      <c r="A78" s="13" t="n"/>
      <c r="B78" s="11" t="n"/>
      <c r="C78" s="6">
        <f>IF($B78="","",IFERROR(INDEX('สินค้า'!$B$2:$B$201,MATCH($B78,ProdCode,0)),"ไม่พบรหัสสินค้า"))</f>
        <v/>
      </c>
      <c r="D78" s="11" t="n"/>
      <c r="E78" s="12" t="n"/>
      <c r="F78" s="11" t="n"/>
      <c r="G78" s="11" t="n"/>
      <c r="H78" s="9">
        <f>IF(OR($B78="",$F78=""),"",IFERROR(IF($F78="ลัง",INDEX(ProdCase,MATCH($B78,ProdCode,0)),IF($F78="แพ็ก",INDEX(ProdPack,MATCH($B78,ProdCode,0)),1)),0))</f>
        <v/>
      </c>
      <c r="I78" s="8">
        <f>IF(OR($B78="",$D78="",$E78="",$F78=""),"",IF(N($H78)=0,"ตรวจรหัสหรือหน่วย",IF($D78="ปรับยอด",$E78,IF($D78="ขาย",-1,1)*ABS($E78))*$H78))</f>
        <v/>
      </c>
    </row>
    <row r="79">
      <c r="A79" s="13" t="n"/>
      <c r="B79" s="11" t="n"/>
      <c r="C79" s="6">
        <f>IF($B79="","",IFERROR(INDEX('สินค้า'!$B$2:$B$201,MATCH($B79,ProdCode,0)),"ไม่พบรหัสสินค้า"))</f>
        <v/>
      </c>
      <c r="D79" s="11" t="n"/>
      <c r="E79" s="12" t="n"/>
      <c r="F79" s="11" t="n"/>
      <c r="G79" s="11" t="n"/>
      <c r="H79" s="9">
        <f>IF(OR($B79="",$F79=""),"",IFERROR(IF($F79="ลัง",INDEX(ProdCase,MATCH($B79,ProdCode,0)),IF($F79="แพ็ก",INDEX(ProdPack,MATCH($B79,ProdCode,0)),1)),0))</f>
        <v/>
      </c>
      <c r="I79" s="8">
        <f>IF(OR($B79="",$D79="",$E79="",$F79=""),"",IF(N($H79)=0,"ตรวจรหัสหรือหน่วย",IF($D79="ปรับยอด",$E79,IF($D79="ขาย",-1,1)*ABS($E79))*$H79))</f>
        <v/>
      </c>
    </row>
    <row r="80">
      <c r="A80" s="13" t="n"/>
      <c r="B80" s="11" t="n"/>
      <c r="C80" s="6">
        <f>IF($B80="","",IFERROR(INDEX('สินค้า'!$B$2:$B$201,MATCH($B80,ProdCode,0)),"ไม่พบรหัสสินค้า"))</f>
        <v/>
      </c>
      <c r="D80" s="11" t="n"/>
      <c r="E80" s="12" t="n"/>
      <c r="F80" s="11" t="n"/>
      <c r="G80" s="11" t="n"/>
      <c r="H80" s="9">
        <f>IF(OR($B80="",$F80=""),"",IFERROR(IF($F80="ลัง",INDEX(ProdCase,MATCH($B80,ProdCode,0)),IF($F80="แพ็ก",INDEX(ProdPack,MATCH($B80,ProdCode,0)),1)),0))</f>
        <v/>
      </c>
      <c r="I80" s="8">
        <f>IF(OR($B80="",$D80="",$E80="",$F80=""),"",IF(N($H80)=0,"ตรวจรหัสหรือหน่วย",IF($D80="ปรับยอด",$E80,IF($D80="ขาย",-1,1)*ABS($E80))*$H80))</f>
        <v/>
      </c>
    </row>
    <row r="81">
      <c r="A81" s="13" t="n"/>
      <c r="B81" s="11" t="n"/>
      <c r="C81" s="6">
        <f>IF($B81="","",IFERROR(INDEX('สินค้า'!$B$2:$B$201,MATCH($B81,ProdCode,0)),"ไม่พบรหัสสินค้า"))</f>
        <v/>
      </c>
      <c r="D81" s="11" t="n"/>
      <c r="E81" s="12" t="n"/>
      <c r="F81" s="11" t="n"/>
      <c r="G81" s="11" t="n"/>
      <c r="H81" s="9">
        <f>IF(OR($B81="",$F81=""),"",IFERROR(IF($F81="ลัง",INDEX(ProdCase,MATCH($B81,ProdCode,0)),IF($F81="แพ็ก",INDEX(ProdPack,MATCH($B81,ProdCode,0)),1)),0))</f>
        <v/>
      </c>
      <c r="I81" s="8">
        <f>IF(OR($B81="",$D81="",$E81="",$F81=""),"",IF(N($H81)=0,"ตรวจรหัสหรือหน่วย",IF($D81="ปรับยอด",$E81,IF($D81="ขาย",-1,1)*ABS($E81))*$H81))</f>
        <v/>
      </c>
    </row>
    <row r="82">
      <c r="A82" s="13" t="n"/>
      <c r="B82" s="11" t="n"/>
      <c r="C82" s="6">
        <f>IF($B82="","",IFERROR(INDEX('สินค้า'!$B$2:$B$201,MATCH($B82,ProdCode,0)),"ไม่พบรหัสสินค้า"))</f>
        <v/>
      </c>
      <c r="D82" s="11" t="n"/>
      <c r="E82" s="12" t="n"/>
      <c r="F82" s="11" t="n"/>
      <c r="G82" s="11" t="n"/>
      <c r="H82" s="9">
        <f>IF(OR($B82="",$F82=""),"",IFERROR(IF($F82="ลัง",INDEX(ProdCase,MATCH($B82,ProdCode,0)),IF($F82="แพ็ก",INDEX(ProdPack,MATCH($B82,ProdCode,0)),1)),0))</f>
        <v/>
      </c>
      <c r="I82" s="8">
        <f>IF(OR($B82="",$D82="",$E82="",$F82=""),"",IF(N($H82)=0,"ตรวจรหัสหรือหน่วย",IF($D82="ปรับยอด",$E82,IF($D82="ขาย",-1,1)*ABS($E82))*$H82))</f>
        <v/>
      </c>
    </row>
    <row r="83">
      <c r="A83" s="13" t="n"/>
      <c r="B83" s="11" t="n"/>
      <c r="C83" s="6">
        <f>IF($B83="","",IFERROR(INDEX('สินค้า'!$B$2:$B$201,MATCH($B83,ProdCode,0)),"ไม่พบรหัสสินค้า"))</f>
        <v/>
      </c>
      <c r="D83" s="11" t="n"/>
      <c r="E83" s="12" t="n"/>
      <c r="F83" s="11" t="n"/>
      <c r="G83" s="11" t="n"/>
      <c r="H83" s="9">
        <f>IF(OR($B83="",$F83=""),"",IFERROR(IF($F83="ลัง",INDEX(ProdCase,MATCH($B83,ProdCode,0)),IF($F83="แพ็ก",INDEX(ProdPack,MATCH($B83,ProdCode,0)),1)),0))</f>
        <v/>
      </c>
      <c r="I83" s="8">
        <f>IF(OR($B83="",$D83="",$E83="",$F83=""),"",IF(N($H83)=0,"ตรวจรหัสหรือหน่วย",IF($D83="ปรับยอด",$E83,IF($D83="ขาย",-1,1)*ABS($E83))*$H83))</f>
        <v/>
      </c>
    </row>
    <row r="84">
      <c r="A84" s="13" t="n"/>
      <c r="B84" s="11" t="n"/>
      <c r="C84" s="6">
        <f>IF($B84="","",IFERROR(INDEX('สินค้า'!$B$2:$B$201,MATCH($B84,ProdCode,0)),"ไม่พบรหัสสินค้า"))</f>
        <v/>
      </c>
      <c r="D84" s="11" t="n"/>
      <c r="E84" s="12" t="n"/>
      <c r="F84" s="11" t="n"/>
      <c r="G84" s="11" t="n"/>
      <c r="H84" s="9">
        <f>IF(OR($B84="",$F84=""),"",IFERROR(IF($F84="ลัง",INDEX(ProdCase,MATCH($B84,ProdCode,0)),IF($F84="แพ็ก",INDEX(ProdPack,MATCH($B84,ProdCode,0)),1)),0))</f>
        <v/>
      </c>
      <c r="I84" s="8">
        <f>IF(OR($B84="",$D84="",$E84="",$F84=""),"",IF(N($H84)=0,"ตรวจรหัสหรือหน่วย",IF($D84="ปรับยอด",$E84,IF($D84="ขาย",-1,1)*ABS($E84))*$H84))</f>
        <v/>
      </c>
    </row>
    <row r="85">
      <c r="A85" s="13" t="n"/>
      <c r="B85" s="11" t="n"/>
      <c r="C85" s="6">
        <f>IF($B85="","",IFERROR(INDEX('สินค้า'!$B$2:$B$201,MATCH($B85,ProdCode,0)),"ไม่พบรหัสสินค้า"))</f>
        <v/>
      </c>
      <c r="D85" s="11" t="n"/>
      <c r="E85" s="12" t="n"/>
      <c r="F85" s="11" t="n"/>
      <c r="G85" s="11" t="n"/>
      <c r="H85" s="9">
        <f>IF(OR($B85="",$F85=""),"",IFERROR(IF($F85="ลัง",INDEX(ProdCase,MATCH($B85,ProdCode,0)),IF($F85="แพ็ก",INDEX(ProdPack,MATCH($B85,ProdCode,0)),1)),0))</f>
        <v/>
      </c>
      <c r="I85" s="8">
        <f>IF(OR($B85="",$D85="",$E85="",$F85=""),"",IF(N($H85)=0,"ตรวจรหัสหรือหน่วย",IF($D85="ปรับยอด",$E85,IF($D85="ขาย",-1,1)*ABS($E85))*$H85))</f>
        <v/>
      </c>
    </row>
    <row r="86">
      <c r="A86" s="13" t="n"/>
      <c r="B86" s="11" t="n"/>
      <c r="C86" s="6">
        <f>IF($B86="","",IFERROR(INDEX('สินค้า'!$B$2:$B$201,MATCH($B86,ProdCode,0)),"ไม่พบรหัสสินค้า"))</f>
        <v/>
      </c>
      <c r="D86" s="11" t="n"/>
      <c r="E86" s="12" t="n"/>
      <c r="F86" s="11" t="n"/>
      <c r="G86" s="11" t="n"/>
      <c r="H86" s="9">
        <f>IF(OR($B86="",$F86=""),"",IFERROR(IF($F86="ลัง",INDEX(ProdCase,MATCH($B86,ProdCode,0)),IF($F86="แพ็ก",INDEX(ProdPack,MATCH($B86,ProdCode,0)),1)),0))</f>
        <v/>
      </c>
      <c r="I86" s="8">
        <f>IF(OR($B86="",$D86="",$E86="",$F86=""),"",IF(N($H86)=0,"ตรวจรหัสหรือหน่วย",IF($D86="ปรับยอด",$E86,IF($D86="ขาย",-1,1)*ABS($E86))*$H86))</f>
        <v/>
      </c>
    </row>
    <row r="87">
      <c r="A87" s="13" t="n"/>
      <c r="B87" s="11" t="n"/>
      <c r="C87" s="6">
        <f>IF($B87="","",IFERROR(INDEX('สินค้า'!$B$2:$B$201,MATCH($B87,ProdCode,0)),"ไม่พบรหัสสินค้า"))</f>
        <v/>
      </c>
      <c r="D87" s="11" t="n"/>
      <c r="E87" s="12" t="n"/>
      <c r="F87" s="11" t="n"/>
      <c r="G87" s="11" t="n"/>
      <c r="H87" s="9">
        <f>IF(OR($B87="",$F87=""),"",IFERROR(IF($F87="ลัง",INDEX(ProdCase,MATCH($B87,ProdCode,0)),IF($F87="แพ็ก",INDEX(ProdPack,MATCH($B87,ProdCode,0)),1)),0))</f>
        <v/>
      </c>
      <c r="I87" s="8">
        <f>IF(OR($B87="",$D87="",$E87="",$F87=""),"",IF(N($H87)=0,"ตรวจรหัสหรือหน่วย",IF($D87="ปรับยอด",$E87,IF($D87="ขาย",-1,1)*ABS($E87))*$H87))</f>
        <v/>
      </c>
    </row>
    <row r="88">
      <c r="A88" s="13" t="n"/>
      <c r="B88" s="11" t="n"/>
      <c r="C88" s="6">
        <f>IF($B88="","",IFERROR(INDEX('สินค้า'!$B$2:$B$201,MATCH($B88,ProdCode,0)),"ไม่พบรหัสสินค้า"))</f>
        <v/>
      </c>
      <c r="D88" s="11" t="n"/>
      <c r="E88" s="12" t="n"/>
      <c r="F88" s="11" t="n"/>
      <c r="G88" s="11" t="n"/>
      <c r="H88" s="9">
        <f>IF(OR($B88="",$F88=""),"",IFERROR(IF($F88="ลัง",INDEX(ProdCase,MATCH($B88,ProdCode,0)),IF($F88="แพ็ก",INDEX(ProdPack,MATCH($B88,ProdCode,0)),1)),0))</f>
        <v/>
      </c>
      <c r="I88" s="8">
        <f>IF(OR($B88="",$D88="",$E88="",$F88=""),"",IF(N($H88)=0,"ตรวจรหัสหรือหน่วย",IF($D88="ปรับยอด",$E88,IF($D88="ขาย",-1,1)*ABS($E88))*$H88))</f>
        <v/>
      </c>
    </row>
    <row r="89">
      <c r="A89" s="13" t="n"/>
      <c r="B89" s="11" t="n"/>
      <c r="C89" s="6">
        <f>IF($B89="","",IFERROR(INDEX('สินค้า'!$B$2:$B$201,MATCH($B89,ProdCode,0)),"ไม่พบรหัสสินค้า"))</f>
        <v/>
      </c>
      <c r="D89" s="11" t="n"/>
      <c r="E89" s="12" t="n"/>
      <c r="F89" s="11" t="n"/>
      <c r="G89" s="11" t="n"/>
      <c r="H89" s="9">
        <f>IF(OR($B89="",$F89=""),"",IFERROR(IF($F89="ลัง",INDEX(ProdCase,MATCH($B89,ProdCode,0)),IF($F89="แพ็ก",INDEX(ProdPack,MATCH($B89,ProdCode,0)),1)),0))</f>
        <v/>
      </c>
      <c r="I89" s="8">
        <f>IF(OR($B89="",$D89="",$E89="",$F89=""),"",IF(N($H89)=0,"ตรวจรหัสหรือหน่วย",IF($D89="ปรับยอด",$E89,IF($D89="ขาย",-1,1)*ABS($E89))*$H89))</f>
        <v/>
      </c>
    </row>
    <row r="90">
      <c r="A90" s="13" t="n"/>
      <c r="B90" s="11" t="n"/>
      <c r="C90" s="6">
        <f>IF($B90="","",IFERROR(INDEX('สินค้า'!$B$2:$B$201,MATCH($B90,ProdCode,0)),"ไม่พบรหัสสินค้า"))</f>
        <v/>
      </c>
      <c r="D90" s="11" t="n"/>
      <c r="E90" s="12" t="n"/>
      <c r="F90" s="11" t="n"/>
      <c r="G90" s="11" t="n"/>
      <c r="H90" s="9">
        <f>IF(OR($B90="",$F90=""),"",IFERROR(IF($F90="ลัง",INDEX(ProdCase,MATCH($B90,ProdCode,0)),IF($F90="แพ็ก",INDEX(ProdPack,MATCH($B90,ProdCode,0)),1)),0))</f>
        <v/>
      </c>
      <c r="I90" s="8">
        <f>IF(OR($B90="",$D90="",$E90="",$F90=""),"",IF(N($H90)=0,"ตรวจรหัสหรือหน่วย",IF($D90="ปรับยอด",$E90,IF($D90="ขาย",-1,1)*ABS($E90))*$H90))</f>
        <v/>
      </c>
    </row>
    <row r="91">
      <c r="A91" s="13" t="n"/>
      <c r="B91" s="11" t="n"/>
      <c r="C91" s="6">
        <f>IF($B91="","",IFERROR(INDEX('สินค้า'!$B$2:$B$201,MATCH($B91,ProdCode,0)),"ไม่พบรหัสสินค้า"))</f>
        <v/>
      </c>
      <c r="D91" s="11" t="n"/>
      <c r="E91" s="12" t="n"/>
      <c r="F91" s="11" t="n"/>
      <c r="G91" s="11" t="n"/>
      <c r="H91" s="9">
        <f>IF(OR($B91="",$F91=""),"",IFERROR(IF($F91="ลัง",INDEX(ProdCase,MATCH($B91,ProdCode,0)),IF($F91="แพ็ก",INDEX(ProdPack,MATCH($B91,ProdCode,0)),1)),0))</f>
        <v/>
      </c>
      <c r="I91" s="8">
        <f>IF(OR($B91="",$D91="",$E91="",$F91=""),"",IF(N($H91)=0,"ตรวจรหัสหรือหน่วย",IF($D91="ปรับยอด",$E91,IF($D91="ขาย",-1,1)*ABS($E91))*$H91))</f>
        <v/>
      </c>
    </row>
    <row r="92">
      <c r="A92" s="13" t="n"/>
      <c r="B92" s="11" t="n"/>
      <c r="C92" s="6">
        <f>IF($B92="","",IFERROR(INDEX('สินค้า'!$B$2:$B$201,MATCH($B92,ProdCode,0)),"ไม่พบรหัสสินค้า"))</f>
        <v/>
      </c>
      <c r="D92" s="11" t="n"/>
      <c r="E92" s="12" t="n"/>
      <c r="F92" s="11" t="n"/>
      <c r="G92" s="11" t="n"/>
      <c r="H92" s="9">
        <f>IF(OR($B92="",$F92=""),"",IFERROR(IF($F92="ลัง",INDEX(ProdCase,MATCH($B92,ProdCode,0)),IF($F92="แพ็ก",INDEX(ProdPack,MATCH($B92,ProdCode,0)),1)),0))</f>
        <v/>
      </c>
      <c r="I92" s="8">
        <f>IF(OR($B92="",$D92="",$E92="",$F92=""),"",IF(N($H92)=0,"ตรวจรหัสหรือหน่วย",IF($D92="ปรับยอด",$E92,IF($D92="ขาย",-1,1)*ABS($E92))*$H92))</f>
        <v/>
      </c>
    </row>
    <row r="93">
      <c r="A93" s="13" t="n"/>
      <c r="B93" s="11" t="n"/>
      <c r="C93" s="6">
        <f>IF($B93="","",IFERROR(INDEX('สินค้า'!$B$2:$B$201,MATCH($B93,ProdCode,0)),"ไม่พบรหัสสินค้า"))</f>
        <v/>
      </c>
      <c r="D93" s="11" t="n"/>
      <c r="E93" s="12" t="n"/>
      <c r="F93" s="11" t="n"/>
      <c r="G93" s="11" t="n"/>
      <c r="H93" s="9">
        <f>IF(OR($B93="",$F93=""),"",IFERROR(IF($F93="ลัง",INDEX(ProdCase,MATCH($B93,ProdCode,0)),IF($F93="แพ็ก",INDEX(ProdPack,MATCH($B93,ProdCode,0)),1)),0))</f>
        <v/>
      </c>
      <c r="I93" s="8">
        <f>IF(OR($B93="",$D93="",$E93="",$F93=""),"",IF(N($H93)=0,"ตรวจรหัสหรือหน่วย",IF($D93="ปรับยอด",$E93,IF($D93="ขาย",-1,1)*ABS($E93))*$H93))</f>
        <v/>
      </c>
    </row>
    <row r="94">
      <c r="A94" s="13" t="n"/>
      <c r="B94" s="11" t="n"/>
      <c r="C94" s="6">
        <f>IF($B94="","",IFERROR(INDEX('สินค้า'!$B$2:$B$201,MATCH($B94,ProdCode,0)),"ไม่พบรหัสสินค้า"))</f>
        <v/>
      </c>
      <c r="D94" s="11" t="n"/>
      <c r="E94" s="12" t="n"/>
      <c r="F94" s="11" t="n"/>
      <c r="G94" s="11" t="n"/>
      <c r="H94" s="9">
        <f>IF(OR($B94="",$F94=""),"",IFERROR(IF($F94="ลัง",INDEX(ProdCase,MATCH($B94,ProdCode,0)),IF($F94="แพ็ก",INDEX(ProdPack,MATCH($B94,ProdCode,0)),1)),0))</f>
        <v/>
      </c>
      <c r="I94" s="8">
        <f>IF(OR($B94="",$D94="",$E94="",$F94=""),"",IF(N($H94)=0,"ตรวจรหัสหรือหน่วย",IF($D94="ปรับยอด",$E94,IF($D94="ขาย",-1,1)*ABS($E94))*$H94))</f>
        <v/>
      </c>
    </row>
    <row r="95">
      <c r="A95" s="13" t="n"/>
      <c r="B95" s="11" t="n"/>
      <c r="C95" s="6">
        <f>IF($B95="","",IFERROR(INDEX('สินค้า'!$B$2:$B$201,MATCH($B95,ProdCode,0)),"ไม่พบรหัสสินค้า"))</f>
        <v/>
      </c>
      <c r="D95" s="11" t="n"/>
      <c r="E95" s="12" t="n"/>
      <c r="F95" s="11" t="n"/>
      <c r="G95" s="11" t="n"/>
      <c r="H95" s="9">
        <f>IF(OR($B95="",$F95=""),"",IFERROR(IF($F95="ลัง",INDEX(ProdCase,MATCH($B95,ProdCode,0)),IF($F95="แพ็ก",INDEX(ProdPack,MATCH($B95,ProdCode,0)),1)),0))</f>
        <v/>
      </c>
      <c r="I95" s="8">
        <f>IF(OR($B95="",$D95="",$E95="",$F95=""),"",IF(N($H95)=0,"ตรวจรหัสหรือหน่วย",IF($D95="ปรับยอด",$E95,IF($D95="ขาย",-1,1)*ABS($E95))*$H95))</f>
        <v/>
      </c>
    </row>
    <row r="96">
      <c r="A96" s="13" t="n"/>
      <c r="B96" s="11" t="n"/>
      <c r="C96" s="6">
        <f>IF($B96="","",IFERROR(INDEX('สินค้า'!$B$2:$B$201,MATCH($B96,ProdCode,0)),"ไม่พบรหัสสินค้า"))</f>
        <v/>
      </c>
      <c r="D96" s="11" t="n"/>
      <c r="E96" s="12" t="n"/>
      <c r="F96" s="11" t="n"/>
      <c r="G96" s="11" t="n"/>
      <c r="H96" s="9">
        <f>IF(OR($B96="",$F96=""),"",IFERROR(IF($F96="ลัง",INDEX(ProdCase,MATCH($B96,ProdCode,0)),IF($F96="แพ็ก",INDEX(ProdPack,MATCH($B96,ProdCode,0)),1)),0))</f>
        <v/>
      </c>
      <c r="I96" s="8">
        <f>IF(OR($B96="",$D96="",$E96="",$F96=""),"",IF(N($H96)=0,"ตรวจรหัสหรือหน่วย",IF($D96="ปรับยอด",$E96,IF($D96="ขาย",-1,1)*ABS($E96))*$H96))</f>
        <v/>
      </c>
    </row>
    <row r="97">
      <c r="A97" s="13" t="n"/>
      <c r="B97" s="11" t="n"/>
      <c r="C97" s="6">
        <f>IF($B97="","",IFERROR(INDEX('สินค้า'!$B$2:$B$201,MATCH($B97,ProdCode,0)),"ไม่พบรหัสสินค้า"))</f>
        <v/>
      </c>
      <c r="D97" s="11" t="n"/>
      <c r="E97" s="12" t="n"/>
      <c r="F97" s="11" t="n"/>
      <c r="G97" s="11" t="n"/>
      <c r="H97" s="9">
        <f>IF(OR($B97="",$F97=""),"",IFERROR(IF($F97="ลัง",INDEX(ProdCase,MATCH($B97,ProdCode,0)),IF($F97="แพ็ก",INDEX(ProdPack,MATCH($B97,ProdCode,0)),1)),0))</f>
        <v/>
      </c>
      <c r="I97" s="8">
        <f>IF(OR($B97="",$D97="",$E97="",$F97=""),"",IF(N($H97)=0,"ตรวจรหัสหรือหน่วย",IF($D97="ปรับยอด",$E97,IF($D97="ขาย",-1,1)*ABS($E97))*$H97))</f>
        <v/>
      </c>
    </row>
    <row r="98">
      <c r="A98" s="13" t="n"/>
      <c r="B98" s="11" t="n"/>
      <c r="C98" s="6">
        <f>IF($B98="","",IFERROR(INDEX('สินค้า'!$B$2:$B$201,MATCH($B98,ProdCode,0)),"ไม่พบรหัสสินค้า"))</f>
        <v/>
      </c>
      <c r="D98" s="11" t="n"/>
      <c r="E98" s="12" t="n"/>
      <c r="F98" s="11" t="n"/>
      <c r="G98" s="11" t="n"/>
      <c r="H98" s="9">
        <f>IF(OR($B98="",$F98=""),"",IFERROR(IF($F98="ลัง",INDEX(ProdCase,MATCH($B98,ProdCode,0)),IF($F98="แพ็ก",INDEX(ProdPack,MATCH($B98,ProdCode,0)),1)),0))</f>
        <v/>
      </c>
      <c r="I98" s="8">
        <f>IF(OR($B98="",$D98="",$E98="",$F98=""),"",IF(N($H98)=0,"ตรวจรหัสหรือหน่วย",IF($D98="ปรับยอด",$E98,IF($D98="ขาย",-1,1)*ABS($E98))*$H98))</f>
        <v/>
      </c>
    </row>
    <row r="99">
      <c r="A99" s="13" t="n"/>
      <c r="B99" s="11" t="n"/>
      <c r="C99" s="6">
        <f>IF($B99="","",IFERROR(INDEX('สินค้า'!$B$2:$B$201,MATCH($B99,ProdCode,0)),"ไม่พบรหัสสินค้า"))</f>
        <v/>
      </c>
      <c r="D99" s="11" t="n"/>
      <c r="E99" s="12" t="n"/>
      <c r="F99" s="11" t="n"/>
      <c r="G99" s="11" t="n"/>
      <c r="H99" s="9">
        <f>IF(OR($B99="",$F99=""),"",IFERROR(IF($F99="ลัง",INDEX(ProdCase,MATCH($B99,ProdCode,0)),IF($F99="แพ็ก",INDEX(ProdPack,MATCH($B99,ProdCode,0)),1)),0))</f>
        <v/>
      </c>
      <c r="I99" s="8">
        <f>IF(OR($B99="",$D99="",$E99="",$F99=""),"",IF(N($H99)=0,"ตรวจรหัสหรือหน่วย",IF($D99="ปรับยอด",$E99,IF($D99="ขาย",-1,1)*ABS($E99))*$H99))</f>
        <v/>
      </c>
    </row>
    <row r="100">
      <c r="A100" s="13" t="n"/>
      <c r="B100" s="11" t="n"/>
      <c r="C100" s="6">
        <f>IF($B100="","",IFERROR(INDEX('สินค้า'!$B$2:$B$201,MATCH($B100,ProdCode,0)),"ไม่พบรหัสสินค้า"))</f>
        <v/>
      </c>
      <c r="D100" s="11" t="n"/>
      <c r="E100" s="12" t="n"/>
      <c r="F100" s="11" t="n"/>
      <c r="G100" s="11" t="n"/>
      <c r="H100" s="9">
        <f>IF(OR($B100="",$F100=""),"",IFERROR(IF($F100="ลัง",INDEX(ProdCase,MATCH($B100,ProdCode,0)),IF($F100="แพ็ก",INDEX(ProdPack,MATCH($B100,ProdCode,0)),1)),0))</f>
        <v/>
      </c>
      <c r="I100" s="8">
        <f>IF(OR($B100="",$D100="",$E100="",$F100=""),"",IF(N($H100)=0,"ตรวจรหัสหรือหน่วย",IF($D100="ปรับยอด",$E100,IF($D100="ขาย",-1,1)*ABS($E100))*$H100))</f>
        <v/>
      </c>
    </row>
    <row r="101">
      <c r="A101" s="13" t="n"/>
      <c r="B101" s="11" t="n"/>
      <c r="C101" s="6">
        <f>IF($B101="","",IFERROR(INDEX('สินค้า'!$B$2:$B$201,MATCH($B101,ProdCode,0)),"ไม่พบรหัสสินค้า"))</f>
        <v/>
      </c>
      <c r="D101" s="11" t="n"/>
      <c r="E101" s="12" t="n"/>
      <c r="F101" s="11" t="n"/>
      <c r="G101" s="11" t="n"/>
      <c r="H101" s="9">
        <f>IF(OR($B101="",$F101=""),"",IFERROR(IF($F101="ลัง",INDEX(ProdCase,MATCH($B101,ProdCode,0)),IF($F101="แพ็ก",INDEX(ProdPack,MATCH($B101,ProdCode,0)),1)),0))</f>
        <v/>
      </c>
      <c r="I101" s="8">
        <f>IF(OR($B101="",$D101="",$E101="",$F101=""),"",IF(N($H101)=0,"ตรวจรหัสหรือหน่วย",IF($D101="ปรับยอด",$E101,IF($D101="ขาย",-1,1)*ABS($E101))*$H101))</f>
        <v/>
      </c>
    </row>
    <row r="102">
      <c r="A102" s="13" t="n"/>
      <c r="B102" s="11" t="n"/>
      <c r="C102" s="6">
        <f>IF($B102="","",IFERROR(INDEX('สินค้า'!$B$2:$B$201,MATCH($B102,ProdCode,0)),"ไม่พบรหัสสินค้า"))</f>
        <v/>
      </c>
      <c r="D102" s="11" t="n"/>
      <c r="E102" s="12" t="n"/>
      <c r="F102" s="11" t="n"/>
      <c r="G102" s="11" t="n"/>
      <c r="H102" s="9">
        <f>IF(OR($B102="",$F102=""),"",IFERROR(IF($F102="ลัง",INDEX(ProdCase,MATCH($B102,ProdCode,0)),IF($F102="แพ็ก",INDEX(ProdPack,MATCH($B102,ProdCode,0)),1)),0))</f>
        <v/>
      </c>
      <c r="I102" s="8">
        <f>IF(OR($B102="",$D102="",$E102="",$F102=""),"",IF(N($H102)=0,"ตรวจรหัสหรือหน่วย",IF($D102="ปรับยอด",$E102,IF($D102="ขาย",-1,1)*ABS($E102))*$H102))</f>
        <v/>
      </c>
    </row>
    <row r="103">
      <c r="A103" s="13" t="n"/>
      <c r="B103" s="11" t="n"/>
      <c r="C103" s="6">
        <f>IF($B103="","",IFERROR(INDEX('สินค้า'!$B$2:$B$201,MATCH($B103,ProdCode,0)),"ไม่พบรหัสสินค้า"))</f>
        <v/>
      </c>
      <c r="D103" s="11" t="n"/>
      <c r="E103" s="12" t="n"/>
      <c r="F103" s="11" t="n"/>
      <c r="G103" s="11" t="n"/>
      <c r="H103" s="9">
        <f>IF(OR($B103="",$F103=""),"",IFERROR(IF($F103="ลัง",INDEX(ProdCase,MATCH($B103,ProdCode,0)),IF($F103="แพ็ก",INDEX(ProdPack,MATCH($B103,ProdCode,0)),1)),0))</f>
        <v/>
      </c>
      <c r="I103" s="8">
        <f>IF(OR($B103="",$D103="",$E103="",$F103=""),"",IF(N($H103)=0,"ตรวจรหัสหรือหน่วย",IF($D103="ปรับยอด",$E103,IF($D103="ขาย",-1,1)*ABS($E103))*$H103))</f>
        <v/>
      </c>
    </row>
    <row r="104">
      <c r="A104" s="13" t="n"/>
      <c r="B104" s="11" t="n"/>
      <c r="C104" s="6">
        <f>IF($B104="","",IFERROR(INDEX('สินค้า'!$B$2:$B$201,MATCH($B104,ProdCode,0)),"ไม่พบรหัสสินค้า"))</f>
        <v/>
      </c>
      <c r="D104" s="11" t="n"/>
      <c r="E104" s="12" t="n"/>
      <c r="F104" s="11" t="n"/>
      <c r="G104" s="11" t="n"/>
      <c r="H104" s="9">
        <f>IF(OR($B104="",$F104=""),"",IFERROR(IF($F104="ลัง",INDEX(ProdCase,MATCH($B104,ProdCode,0)),IF($F104="แพ็ก",INDEX(ProdPack,MATCH($B104,ProdCode,0)),1)),0))</f>
        <v/>
      </c>
      <c r="I104" s="8">
        <f>IF(OR($B104="",$D104="",$E104="",$F104=""),"",IF(N($H104)=0,"ตรวจรหัสหรือหน่วย",IF($D104="ปรับยอด",$E104,IF($D104="ขาย",-1,1)*ABS($E104))*$H104))</f>
        <v/>
      </c>
    </row>
    <row r="105">
      <c r="A105" s="13" t="n"/>
      <c r="B105" s="11" t="n"/>
      <c r="C105" s="6">
        <f>IF($B105="","",IFERROR(INDEX('สินค้า'!$B$2:$B$201,MATCH($B105,ProdCode,0)),"ไม่พบรหัสสินค้า"))</f>
        <v/>
      </c>
      <c r="D105" s="11" t="n"/>
      <c r="E105" s="12" t="n"/>
      <c r="F105" s="11" t="n"/>
      <c r="G105" s="11" t="n"/>
      <c r="H105" s="9">
        <f>IF(OR($B105="",$F105=""),"",IFERROR(IF($F105="ลัง",INDEX(ProdCase,MATCH($B105,ProdCode,0)),IF($F105="แพ็ก",INDEX(ProdPack,MATCH($B105,ProdCode,0)),1)),0))</f>
        <v/>
      </c>
      <c r="I105" s="8">
        <f>IF(OR($B105="",$D105="",$E105="",$F105=""),"",IF(N($H105)=0,"ตรวจรหัสหรือหน่วย",IF($D105="ปรับยอด",$E105,IF($D105="ขาย",-1,1)*ABS($E105))*$H105))</f>
        <v/>
      </c>
    </row>
    <row r="106">
      <c r="A106" s="13" t="n"/>
      <c r="B106" s="11" t="n"/>
      <c r="C106" s="6">
        <f>IF($B106="","",IFERROR(INDEX('สินค้า'!$B$2:$B$201,MATCH($B106,ProdCode,0)),"ไม่พบรหัสสินค้า"))</f>
        <v/>
      </c>
      <c r="D106" s="11" t="n"/>
      <c r="E106" s="12" t="n"/>
      <c r="F106" s="11" t="n"/>
      <c r="G106" s="11" t="n"/>
      <c r="H106" s="9">
        <f>IF(OR($B106="",$F106=""),"",IFERROR(IF($F106="ลัง",INDEX(ProdCase,MATCH($B106,ProdCode,0)),IF($F106="แพ็ก",INDEX(ProdPack,MATCH($B106,ProdCode,0)),1)),0))</f>
        <v/>
      </c>
      <c r="I106" s="8">
        <f>IF(OR($B106="",$D106="",$E106="",$F106=""),"",IF(N($H106)=0,"ตรวจรหัสหรือหน่วย",IF($D106="ปรับยอด",$E106,IF($D106="ขาย",-1,1)*ABS($E106))*$H106))</f>
        <v/>
      </c>
    </row>
    <row r="107">
      <c r="A107" s="13" t="n"/>
      <c r="B107" s="11" t="n"/>
      <c r="C107" s="6">
        <f>IF($B107="","",IFERROR(INDEX('สินค้า'!$B$2:$B$201,MATCH($B107,ProdCode,0)),"ไม่พบรหัสสินค้า"))</f>
        <v/>
      </c>
      <c r="D107" s="11" t="n"/>
      <c r="E107" s="12" t="n"/>
      <c r="F107" s="11" t="n"/>
      <c r="G107" s="11" t="n"/>
      <c r="H107" s="9">
        <f>IF(OR($B107="",$F107=""),"",IFERROR(IF($F107="ลัง",INDEX(ProdCase,MATCH($B107,ProdCode,0)),IF($F107="แพ็ก",INDEX(ProdPack,MATCH($B107,ProdCode,0)),1)),0))</f>
        <v/>
      </c>
      <c r="I107" s="8">
        <f>IF(OR($B107="",$D107="",$E107="",$F107=""),"",IF(N($H107)=0,"ตรวจรหัสหรือหน่วย",IF($D107="ปรับยอด",$E107,IF($D107="ขาย",-1,1)*ABS($E107))*$H107))</f>
        <v/>
      </c>
    </row>
    <row r="108">
      <c r="A108" s="13" t="n"/>
      <c r="B108" s="11" t="n"/>
      <c r="C108" s="6">
        <f>IF($B108="","",IFERROR(INDEX('สินค้า'!$B$2:$B$201,MATCH($B108,ProdCode,0)),"ไม่พบรหัสสินค้า"))</f>
        <v/>
      </c>
      <c r="D108" s="11" t="n"/>
      <c r="E108" s="12" t="n"/>
      <c r="F108" s="11" t="n"/>
      <c r="G108" s="11" t="n"/>
      <c r="H108" s="9">
        <f>IF(OR($B108="",$F108=""),"",IFERROR(IF($F108="ลัง",INDEX(ProdCase,MATCH($B108,ProdCode,0)),IF($F108="แพ็ก",INDEX(ProdPack,MATCH($B108,ProdCode,0)),1)),0))</f>
        <v/>
      </c>
      <c r="I108" s="8">
        <f>IF(OR($B108="",$D108="",$E108="",$F108=""),"",IF(N($H108)=0,"ตรวจรหัสหรือหน่วย",IF($D108="ปรับยอด",$E108,IF($D108="ขาย",-1,1)*ABS($E108))*$H108))</f>
        <v/>
      </c>
    </row>
    <row r="109">
      <c r="A109" s="13" t="n"/>
      <c r="B109" s="11" t="n"/>
      <c r="C109" s="6">
        <f>IF($B109="","",IFERROR(INDEX('สินค้า'!$B$2:$B$201,MATCH($B109,ProdCode,0)),"ไม่พบรหัสสินค้า"))</f>
        <v/>
      </c>
      <c r="D109" s="11" t="n"/>
      <c r="E109" s="12" t="n"/>
      <c r="F109" s="11" t="n"/>
      <c r="G109" s="11" t="n"/>
      <c r="H109" s="9">
        <f>IF(OR($B109="",$F109=""),"",IFERROR(IF($F109="ลัง",INDEX(ProdCase,MATCH($B109,ProdCode,0)),IF($F109="แพ็ก",INDEX(ProdPack,MATCH($B109,ProdCode,0)),1)),0))</f>
        <v/>
      </c>
      <c r="I109" s="8">
        <f>IF(OR($B109="",$D109="",$E109="",$F109=""),"",IF(N($H109)=0,"ตรวจรหัสหรือหน่วย",IF($D109="ปรับยอด",$E109,IF($D109="ขาย",-1,1)*ABS($E109))*$H109))</f>
        <v/>
      </c>
    </row>
    <row r="110">
      <c r="A110" s="13" t="n"/>
      <c r="B110" s="11" t="n"/>
      <c r="C110" s="6">
        <f>IF($B110="","",IFERROR(INDEX('สินค้า'!$B$2:$B$201,MATCH($B110,ProdCode,0)),"ไม่พบรหัสสินค้า"))</f>
        <v/>
      </c>
      <c r="D110" s="11" t="n"/>
      <c r="E110" s="12" t="n"/>
      <c r="F110" s="11" t="n"/>
      <c r="G110" s="11" t="n"/>
      <c r="H110" s="9">
        <f>IF(OR($B110="",$F110=""),"",IFERROR(IF($F110="ลัง",INDEX(ProdCase,MATCH($B110,ProdCode,0)),IF($F110="แพ็ก",INDEX(ProdPack,MATCH($B110,ProdCode,0)),1)),0))</f>
        <v/>
      </c>
      <c r="I110" s="8">
        <f>IF(OR($B110="",$D110="",$E110="",$F110=""),"",IF(N($H110)=0,"ตรวจรหัสหรือหน่วย",IF($D110="ปรับยอด",$E110,IF($D110="ขาย",-1,1)*ABS($E110))*$H110))</f>
        <v/>
      </c>
    </row>
    <row r="111">
      <c r="A111" s="13" t="n"/>
      <c r="B111" s="11" t="n"/>
      <c r="C111" s="6">
        <f>IF($B111="","",IFERROR(INDEX('สินค้า'!$B$2:$B$201,MATCH($B111,ProdCode,0)),"ไม่พบรหัสสินค้า"))</f>
        <v/>
      </c>
      <c r="D111" s="11" t="n"/>
      <c r="E111" s="12" t="n"/>
      <c r="F111" s="11" t="n"/>
      <c r="G111" s="11" t="n"/>
      <c r="H111" s="9">
        <f>IF(OR($B111="",$F111=""),"",IFERROR(IF($F111="ลัง",INDEX(ProdCase,MATCH($B111,ProdCode,0)),IF($F111="แพ็ก",INDEX(ProdPack,MATCH($B111,ProdCode,0)),1)),0))</f>
        <v/>
      </c>
      <c r="I111" s="8">
        <f>IF(OR($B111="",$D111="",$E111="",$F111=""),"",IF(N($H111)=0,"ตรวจรหัสหรือหน่วย",IF($D111="ปรับยอด",$E111,IF($D111="ขาย",-1,1)*ABS($E111))*$H111))</f>
        <v/>
      </c>
    </row>
    <row r="112">
      <c r="A112" s="13" t="n"/>
      <c r="B112" s="11" t="n"/>
      <c r="C112" s="6">
        <f>IF($B112="","",IFERROR(INDEX('สินค้า'!$B$2:$B$201,MATCH($B112,ProdCode,0)),"ไม่พบรหัสสินค้า"))</f>
        <v/>
      </c>
      <c r="D112" s="11" t="n"/>
      <c r="E112" s="12" t="n"/>
      <c r="F112" s="11" t="n"/>
      <c r="G112" s="11" t="n"/>
      <c r="H112" s="9">
        <f>IF(OR($B112="",$F112=""),"",IFERROR(IF($F112="ลัง",INDEX(ProdCase,MATCH($B112,ProdCode,0)),IF($F112="แพ็ก",INDEX(ProdPack,MATCH($B112,ProdCode,0)),1)),0))</f>
        <v/>
      </c>
      <c r="I112" s="8">
        <f>IF(OR($B112="",$D112="",$E112="",$F112=""),"",IF(N($H112)=0,"ตรวจรหัสหรือหน่วย",IF($D112="ปรับยอด",$E112,IF($D112="ขาย",-1,1)*ABS($E112))*$H112))</f>
        <v/>
      </c>
    </row>
    <row r="113">
      <c r="A113" s="13" t="n"/>
      <c r="B113" s="11" t="n"/>
      <c r="C113" s="6">
        <f>IF($B113="","",IFERROR(INDEX('สินค้า'!$B$2:$B$201,MATCH($B113,ProdCode,0)),"ไม่พบรหัสสินค้า"))</f>
        <v/>
      </c>
      <c r="D113" s="11" t="n"/>
      <c r="E113" s="12" t="n"/>
      <c r="F113" s="11" t="n"/>
      <c r="G113" s="11" t="n"/>
      <c r="H113" s="9">
        <f>IF(OR($B113="",$F113=""),"",IFERROR(IF($F113="ลัง",INDEX(ProdCase,MATCH($B113,ProdCode,0)),IF($F113="แพ็ก",INDEX(ProdPack,MATCH($B113,ProdCode,0)),1)),0))</f>
        <v/>
      </c>
      <c r="I113" s="8">
        <f>IF(OR($B113="",$D113="",$E113="",$F113=""),"",IF(N($H113)=0,"ตรวจรหัสหรือหน่วย",IF($D113="ปรับยอด",$E113,IF($D113="ขาย",-1,1)*ABS($E113))*$H113))</f>
        <v/>
      </c>
    </row>
    <row r="114">
      <c r="A114" s="13" t="n"/>
      <c r="B114" s="11" t="n"/>
      <c r="C114" s="6">
        <f>IF($B114="","",IFERROR(INDEX('สินค้า'!$B$2:$B$201,MATCH($B114,ProdCode,0)),"ไม่พบรหัสสินค้า"))</f>
        <v/>
      </c>
      <c r="D114" s="11" t="n"/>
      <c r="E114" s="12" t="n"/>
      <c r="F114" s="11" t="n"/>
      <c r="G114" s="11" t="n"/>
      <c r="H114" s="9">
        <f>IF(OR($B114="",$F114=""),"",IFERROR(IF($F114="ลัง",INDEX(ProdCase,MATCH($B114,ProdCode,0)),IF($F114="แพ็ก",INDEX(ProdPack,MATCH($B114,ProdCode,0)),1)),0))</f>
        <v/>
      </c>
      <c r="I114" s="8">
        <f>IF(OR($B114="",$D114="",$E114="",$F114=""),"",IF(N($H114)=0,"ตรวจรหัสหรือหน่วย",IF($D114="ปรับยอด",$E114,IF($D114="ขาย",-1,1)*ABS($E114))*$H114))</f>
        <v/>
      </c>
    </row>
    <row r="115">
      <c r="A115" s="13" t="n"/>
      <c r="B115" s="11" t="n"/>
      <c r="C115" s="6">
        <f>IF($B115="","",IFERROR(INDEX('สินค้า'!$B$2:$B$201,MATCH($B115,ProdCode,0)),"ไม่พบรหัสสินค้า"))</f>
        <v/>
      </c>
      <c r="D115" s="11" t="n"/>
      <c r="E115" s="12" t="n"/>
      <c r="F115" s="11" t="n"/>
      <c r="G115" s="11" t="n"/>
      <c r="H115" s="9">
        <f>IF(OR($B115="",$F115=""),"",IFERROR(IF($F115="ลัง",INDEX(ProdCase,MATCH($B115,ProdCode,0)),IF($F115="แพ็ก",INDEX(ProdPack,MATCH($B115,ProdCode,0)),1)),0))</f>
        <v/>
      </c>
      <c r="I115" s="8">
        <f>IF(OR($B115="",$D115="",$E115="",$F115=""),"",IF(N($H115)=0,"ตรวจรหัสหรือหน่วย",IF($D115="ปรับยอด",$E115,IF($D115="ขาย",-1,1)*ABS($E115))*$H115))</f>
        <v/>
      </c>
    </row>
    <row r="116">
      <c r="A116" s="13" t="n"/>
      <c r="B116" s="11" t="n"/>
      <c r="C116" s="6">
        <f>IF($B116="","",IFERROR(INDEX('สินค้า'!$B$2:$B$201,MATCH($B116,ProdCode,0)),"ไม่พบรหัสสินค้า"))</f>
        <v/>
      </c>
      <c r="D116" s="11" t="n"/>
      <c r="E116" s="12" t="n"/>
      <c r="F116" s="11" t="n"/>
      <c r="G116" s="11" t="n"/>
      <c r="H116" s="9">
        <f>IF(OR($B116="",$F116=""),"",IFERROR(IF($F116="ลัง",INDEX(ProdCase,MATCH($B116,ProdCode,0)),IF($F116="แพ็ก",INDEX(ProdPack,MATCH($B116,ProdCode,0)),1)),0))</f>
        <v/>
      </c>
      <c r="I116" s="8">
        <f>IF(OR($B116="",$D116="",$E116="",$F116=""),"",IF(N($H116)=0,"ตรวจรหัสหรือหน่วย",IF($D116="ปรับยอด",$E116,IF($D116="ขาย",-1,1)*ABS($E116))*$H116))</f>
        <v/>
      </c>
    </row>
    <row r="117">
      <c r="A117" s="13" t="n"/>
      <c r="B117" s="11" t="n"/>
      <c r="C117" s="6">
        <f>IF($B117="","",IFERROR(INDEX('สินค้า'!$B$2:$B$201,MATCH($B117,ProdCode,0)),"ไม่พบรหัสสินค้า"))</f>
        <v/>
      </c>
      <c r="D117" s="11" t="n"/>
      <c r="E117" s="12" t="n"/>
      <c r="F117" s="11" t="n"/>
      <c r="G117" s="11" t="n"/>
      <c r="H117" s="9">
        <f>IF(OR($B117="",$F117=""),"",IFERROR(IF($F117="ลัง",INDEX(ProdCase,MATCH($B117,ProdCode,0)),IF($F117="แพ็ก",INDEX(ProdPack,MATCH($B117,ProdCode,0)),1)),0))</f>
        <v/>
      </c>
      <c r="I117" s="8">
        <f>IF(OR($B117="",$D117="",$E117="",$F117=""),"",IF(N($H117)=0,"ตรวจรหัสหรือหน่วย",IF($D117="ปรับยอด",$E117,IF($D117="ขาย",-1,1)*ABS($E117))*$H117))</f>
        <v/>
      </c>
    </row>
    <row r="118">
      <c r="A118" s="13" t="n"/>
      <c r="B118" s="11" t="n"/>
      <c r="C118" s="6">
        <f>IF($B118="","",IFERROR(INDEX('สินค้า'!$B$2:$B$201,MATCH($B118,ProdCode,0)),"ไม่พบรหัสสินค้า"))</f>
        <v/>
      </c>
      <c r="D118" s="11" t="n"/>
      <c r="E118" s="12" t="n"/>
      <c r="F118" s="11" t="n"/>
      <c r="G118" s="11" t="n"/>
      <c r="H118" s="9">
        <f>IF(OR($B118="",$F118=""),"",IFERROR(IF($F118="ลัง",INDEX(ProdCase,MATCH($B118,ProdCode,0)),IF($F118="แพ็ก",INDEX(ProdPack,MATCH($B118,ProdCode,0)),1)),0))</f>
        <v/>
      </c>
      <c r="I118" s="8">
        <f>IF(OR($B118="",$D118="",$E118="",$F118=""),"",IF(N($H118)=0,"ตรวจรหัสหรือหน่วย",IF($D118="ปรับยอด",$E118,IF($D118="ขาย",-1,1)*ABS($E118))*$H118))</f>
        <v/>
      </c>
    </row>
    <row r="119">
      <c r="A119" s="13" t="n"/>
      <c r="B119" s="11" t="n"/>
      <c r="C119" s="6">
        <f>IF($B119="","",IFERROR(INDEX('สินค้า'!$B$2:$B$201,MATCH($B119,ProdCode,0)),"ไม่พบรหัสสินค้า"))</f>
        <v/>
      </c>
      <c r="D119" s="11" t="n"/>
      <c r="E119" s="12" t="n"/>
      <c r="F119" s="11" t="n"/>
      <c r="G119" s="11" t="n"/>
      <c r="H119" s="9">
        <f>IF(OR($B119="",$F119=""),"",IFERROR(IF($F119="ลัง",INDEX(ProdCase,MATCH($B119,ProdCode,0)),IF($F119="แพ็ก",INDEX(ProdPack,MATCH($B119,ProdCode,0)),1)),0))</f>
        <v/>
      </c>
      <c r="I119" s="8">
        <f>IF(OR($B119="",$D119="",$E119="",$F119=""),"",IF(N($H119)=0,"ตรวจรหัสหรือหน่วย",IF($D119="ปรับยอด",$E119,IF($D119="ขาย",-1,1)*ABS($E119))*$H119))</f>
        <v/>
      </c>
    </row>
    <row r="120">
      <c r="A120" s="13" t="n"/>
      <c r="B120" s="11" t="n"/>
      <c r="C120" s="6">
        <f>IF($B120="","",IFERROR(INDEX('สินค้า'!$B$2:$B$201,MATCH($B120,ProdCode,0)),"ไม่พบรหัสสินค้า"))</f>
        <v/>
      </c>
      <c r="D120" s="11" t="n"/>
      <c r="E120" s="12" t="n"/>
      <c r="F120" s="11" t="n"/>
      <c r="G120" s="11" t="n"/>
      <c r="H120" s="9">
        <f>IF(OR($B120="",$F120=""),"",IFERROR(IF($F120="ลัง",INDEX(ProdCase,MATCH($B120,ProdCode,0)),IF($F120="แพ็ก",INDEX(ProdPack,MATCH($B120,ProdCode,0)),1)),0))</f>
        <v/>
      </c>
      <c r="I120" s="8">
        <f>IF(OR($B120="",$D120="",$E120="",$F120=""),"",IF(N($H120)=0,"ตรวจรหัสหรือหน่วย",IF($D120="ปรับยอด",$E120,IF($D120="ขาย",-1,1)*ABS($E120))*$H120))</f>
        <v/>
      </c>
    </row>
    <row r="121">
      <c r="A121" s="13" t="n"/>
      <c r="B121" s="11" t="n"/>
      <c r="C121" s="6">
        <f>IF($B121="","",IFERROR(INDEX('สินค้า'!$B$2:$B$201,MATCH($B121,ProdCode,0)),"ไม่พบรหัสสินค้า"))</f>
        <v/>
      </c>
      <c r="D121" s="11" t="n"/>
      <c r="E121" s="12" t="n"/>
      <c r="F121" s="11" t="n"/>
      <c r="G121" s="11" t="n"/>
      <c r="H121" s="9">
        <f>IF(OR($B121="",$F121=""),"",IFERROR(IF($F121="ลัง",INDEX(ProdCase,MATCH($B121,ProdCode,0)),IF($F121="แพ็ก",INDEX(ProdPack,MATCH($B121,ProdCode,0)),1)),0))</f>
        <v/>
      </c>
      <c r="I121" s="8">
        <f>IF(OR($B121="",$D121="",$E121="",$F121=""),"",IF(N($H121)=0,"ตรวจรหัสหรือหน่วย",IF($D121="ปรับยอด",$E121,IF($D121="ขาย",-1,1)*ABS($E121))*$H121))</f>
        <v/>
      </c>
    </row>
    <row r="122">
      <c r="A122" s="13" t="n"/>
      <c r="B122" s="11" t="n"/>
      <c r="C122" s="6">
        <f>IF($B122="","",IFERROR(INDEX('สินค้า'!$B$2:$B$201,MATCH($B122,ProdCode,0)),"ไม่พบรหัสสินค้า"))</f>
        <v/>
      </c>
      <c r="D122" s="11" t="n"/>
      <c r="E122" s="12" t="n"/>
      <c r="F122" s="11" t="n"/>
      <c r="G122" s="11" t="n"/>
      <c r="H122" s="9">
        <f>IF(OR($B122="",$F122=""),"",IFERROR(IF($F122="ลัง",INDEX(ProdCase,MATCH($B122,ProdCode,0)),IF($F122="แพ็ก",INDEX(ProdPack,MATCH($B122,ProdCode,0)),1)),0))</f>
        <v/>
      </c>
      <c r="I122" s="8">
        <f>IF(OR($B122="",$D122="",$E122="",$F122=""),"",IF(N($H122)=0,"ตรวจรหัสหรือหน่วย",IF($D122="ปรับยอด",$E122,IF($D122="ขาย",-1,1)*ABS($E122))*$H122))</f>
        <v/>
      </c>
    </row>
    <row r="123">
      <c r="A123" s="13" t="n"/>
      <c r="B123" s="11" t="n"/>
      <c r="C123" s="6">
        <f>IF($B123="","",IFERROR(INDEX('สินค้า'!$B$2:$B$201,MATCH($B123,ProdCode,0)),"ไม่พบรหัสสินค้า"))</f>
        <v/>
      </c>
      <c r="D123" s="11" t="n"/>
      <c r="E123" s="12" t="n"/>
      <c r="F123" s="11" t="n"/>
      <c r="G123" s="11" t="n"/>
      <c r="H123" s="9">
        <f>IF(OR($B123="",$F123=""),"",IFERROR(IF($F123="ลัง",INDEX(ProdCase,MATCH($B123,ProdCode,0)),IF($F123="แพ็ก",INDEX(ProdPack,MATCH($B123,ProdCode,0)),1)),0))</f>
        <v/>
      </c>
      <c r="I123" s="8">
        <f>IF(OR($B123="",$D123="",$E123="",$F123=""),"",IF(N($H123)=0,"ตรวจรหัสหรือหน่วย",IF($D123="ปรับยอด",$E123,IF($D123="ขาย",-1,1)*ABS($E123))*$H123))</f>
        <v/>
      </c>
    </row>
    <row r="124">
      <c r="A124" s="13" t="n"/>
      <c r="B124" s="11" t="n"/>
      <c r="C124" s="6">
        <f>IF($B124="","",IFERROR(INDEX('สินค้า'!$B$2:$B$201,MATCH($B124,ProdCode,0)),"ไม่พบรหัสสินค้า"))</f>
        <v/>
      </c>
      <c r="D124" s="11" t="n"/>
      <c r="E124" s="12" t="n"/>
      <c r="F124" s="11" t="n"/>
      <c r="G124" s="11" t="n"/>
      <c r="H124" s="9">
        <f>IF(OR($B124="",$F124=""),"",IFERROR(IF($F124="ลัง",INDEX(ProdCase,MATCH($B124,ProdCode,0)),IF($F124="แพ็ก",INDEX(ProdPack,MATCH($B124,ProdCode,0)),1)),0))</f>
        <v/>
      </c>
      <c r="I124" s="8">
        <f>IF(OR($B124="",$D124="",$E124="",$F124=""),"",IF(N($H124)=0,"ตรวจรหัสหรือหน่วย",IF($D124="ปรับยอด",$E124,IF($D124="ขาย",-1,1)*ABS($E124))*$H124))</f>
        <v/>
      </c>
    </row>
    <row r="125">
      <c r="A125" s="13" t="n"/>
      <c r="B125" s="11" t="n"/>
      <c r="C125" s="6">
        <f>IF($B125="","",IFERROR(INDEX('สินค้า'!$B$2:$B$201,MATCH($B125,ProdCode,0)),"ไม่พบรหัสสินค้า"))</f>
        <v/>
      </c>
      <c r="D125" s="11" t="n"/>
      <c r="E125" s="12" t="n"/>
      <c r="F125" s="11" t="n"/>
      <c r="G125" s="11" t="n"/>
      <c r="H125" s="9">
        <f>IF(OR($B125="",$F125=""),"",IFERROR(IF($F125="ลัง",INDEX(ProdCase,MATCH($B125,ProdCode,0)),IF($F125="แพ็ก",INDEX(ProdPack,MATCH($B125,ProdCode,0)),1)),0))</f>
        <v/>
      </c>
      <c r="I125" s="8">
        <f>IF(OR($B125="",$D125="",$E125="",$F125=""),"",IF(N($H125)=0,"ตรวจรหัสหรือหน่วย",IF($D125="ปรับยอด",$E125,IF($D125="ขาย",-1,1)*ABS($E125))*$H125))</f>
        <v/>
      </c>
    </row>
    <row r="126">
      <c r="A126" s="13" t="n"/>
      <c r="B126" s="11" t="n"/>
      <c r="C126" s="6">
        <f>IF($B126="","",IFERROR(INDEX('สินค้า'!$B$2:$B$201,MATCH($B126,ProdCode,0)),"ไม่พบรหัสสินค้า"))</f>
        <v/>
      </c>
      <c r="D126" s="11" t="n"/>
      <c r="E126" s="12" t="n"/>
      <c r="F126" s="11" t="n"/>
      <c r="G126" s="11" t="n"/>
      <c r="H126" s="9">
        <f>IF(OR($B126="",$F126=""),"",IFERROR(IF($F126="ลัง",INDEX(ProdCase,MATCH($B126,ProdCode,0)),IF($F126="แพ็ก",INDEX(ProdPack,MATCH($B126,ProdCode,0)),1)),0))</f>
        <v/>
      </c>
      <c r="I126" s="8">
        <f>IF(OR($B126="",$D126="",$E126="",$F126=""),"",IF(N($H126)=0,"ตรวจรหัสหรือหน่วย",IF($D126="ปรับยอด",$E126,IF($D126="ขาย",-1,1)*ABS($E126))*$H126))</f>
        <v/>
      </c>
    </row>
    <row r="127">
      <c r="A127" s="13" t="n"/>
      <c r="B127" s="11" t="n"/>
      <c r="C127" s="6">
        <f>IF($B127="","",IFERROR(INDEX('สินค้า'!$B$2:$B$201,MATCH($B127,ProdCode,0)),"ไม่พบรหัสสินค้า"))</f>
        <v/>
      </c>
      <c r="D127" s="11" t="n"/>
      <c r="E127" s="12" t="n"/>
      <c r="F127" s="11" t="n"/>
      <c r="G127" s="11" t="n"/>
      <c r="H127" s="9">
        <f>IF(OR($B127="",$F127=""),"",IFERROR(IF($F127="ลัง",INDEX(ProdCase,MATCH($B127,ProdCode,0)),IF($F127="แพ็ก",INDEX(ProdPack,MATCH($B127,ProdCode,0)),1)),0))</f>
        <v/>
      </c>
      <c r="I127" s="8">
        <f>IF(OR($B127="",$D127="",$E127="",$F127=""),"",IF(N($H127)=0,"ตรวจรหัสหรือหน่วย",IF($D127="ปรับยอด",$E127,IF($D127="ขาย",-1,1)*ABS($E127))*$H127))</f>
        <v/>
      </c>
    </row>
    <row r="128">
      <c r="A128" s="13" t="n"/>
      <c r="B128" s="11" t="n"/>
      <c r="C128" s="6">
        <f>IF($B128="","",IFERROR(INDEX('สินค้า'!$B$2:$B$201,MATCH($B128,ProdCode,0)),"ไม่พบรหัสสินค้า"))</f>
        <v/>
      </c>
      <c r="D128" s="11" t="n"/>
      <c r="E128" s="12" t="n"/>
      <c r="F128" s="11" t="n"/>
      <c r="G128" s="11" t="n"/>
      <c r="H128" s="9">
        <f>IF(OR($B128="",$F128=""),"",IFERROR(IF($F128="ลัง",INDEX(ProdCase,MATCH($B128,ProdCode,0)),IF($F128="แพ็ก",INDEX(ProdPack,MATCH($B128,ProdCode,0)),1)),0))</f>
        <v/>
      </c>
      <c r="I128" s="8">
        <f>IF(OR($B128="",$D128="",$E128="",$F128=""),"",IF(N($H128)=0,"ตรวจรหัสหรือหน่วย",IF($D128="ปรับยอด",$E128,IF($D128="ขาย",-1,1)*ABS($E128))*$H128))</f>
        <v/>
      </c>
    </row>
    <row r="129">
      <c r="A129" s="13" t="n"/>
      <c r="B129" s="11" t="n"/>
      <c r="C129" s="6">
        <f>IF($B129="","",IFERROR(INDEX('สินค้า'!$B$2:$B$201,MATCH($B129,ProdCode,0)),"ไม่พบรหัสสินค้า"))</f>
        <v/>
      </c>
      <c r="D129" s="11" t="n"/>
      <c r="E129" s="12" t="n"/>
      <c r="F129" s="11" t="n"/>
      <c r="G129" s="11" t="n"/>
      <c r="H129" s="9">
        <f>IF(OR($B129="",$F129=""),"",IFERROR(IF($F129="ลัง",INDEX(ProdCase,MATCH($B129,ProdCode,0)),IF($F129="แพ็ก",INDEX(ProdPack,MATCH($B129,ProdCode,0)),1)),0))</f>
        <v/>
      </c>
      <c r="I129" s="8">
        <f>IF(OR($B129="",$D129="",$E129="",$F129=""),"",IF(N($H129)=0,"ตรวจรหัสหรือหน่วย",IF($D129="ปรับยอด",$E129,IF($D129="ขาย",-1,1)*ABS($E129))*$H129))</f>
        <v/>
      </c>
    </row>
    <row r="130">
      <c r="A130" s="13" t="n"/>
      <c r="B130" s="11" t="n"/>
      <c r="C130" s="6">
        <f>IF($B130="","",IFERROR(INDEX('สินค้า'!$B$2:$B$201,MATCH($B130,ProdCode,0)),"ไม่พบรหัสสินค้า"))</f>
        <v/>
      </c>
      <c r="D130" s="11" t="n"/>
      <c r="E130" s="12" t="n"/>
      <c r="F130" s="11" t="n"/>
      <c r="G130" s="11" t="n"/>
      <c r="H130" s="9">
        <f>IF(OR($B130="",$F130=""),"",IFERROR(IF($F130="ลัง",INDEX(ProdCase,MATCH($B130,ProdCode,0)),IF($F130="แพ็ก",INDEX(ProdPack,MATCH($B130,ProdCode,0)),1)),0))</f>
        <v/>
      </c>
      <c r="I130" s="8">
        <f>IF(OR($B130="",$D130="",$E130="",$F130=""),"",IF(N($H130)=0,"ตรวจรหัสหรือหน่วย",IF($D130="ปรับยอด",$E130,IF($D130="ขาย",-1,1)*ABS($E130))*$H130))</f>
        <v/>
      </c>
    </row>
    <row r="131">
      <c r="A131" s="13" t="n"/>
      <c r="B131" s="11" t="n"/>
      <c r="C131" s="6">
        <f>IF($B131="","",IFERROR(INDEX('สินค้า'!$B$2:$B$201,MATCH($B131,ProdCode,0)),"ไม่พบรหัสสินค้า"))</f>
        <v/>
      </c>
      <c r="D131" s="11" t="n"/>
      <c r="E131" s="12" t="n"/>
      <c r="F131" s="11" t="n"/>
      <c r="G131" s="11" t="n"/>
      <c r="H131" s="9">
        <f>IF(OR($B131="",$F131=""),"",IFERROR(IF($F131="ลัง",INDEX(ProdCase,MATCH($B131,ProdCode,0)),IF($F131="แพ็ก",INDEX(ProdPack,MATCH($B131,ProdCode,0)),1)),0))</f>
        <v/>
      </c>
      <c r="I131" s="8">
        <f>IF(OR($B131="",$D131="",$E131="",$F131=""),"",IF(N($H131)=0,"ตรวจรหัสหรือหน่วย",IF($D131="ปรับยอด",$E131,IF($D131="ขาย",-1,1)*ABS($E131))*$H131))</f>
        <v/>
      </c>
    </row>
    <row r="132">
      <c r="A132" s="13" t="n"/>
      <c r="B132" s="11" t="n"/>
      <c r="C132" s="6">
        <f>IF($B132="","",IFERROR(INDEX('สินค้า'!$B$2:$B$201,MATCH($B132,ProdCode,0)),"ไม่พบรหัสสินค้า"))</f>
        <v/>
      </c>
      <c r="D132" s="11" t="n"/>
      <c r="E132" s="12" t="n"/>
      <c r="F132" s="11" t="n"/>
      <c r="G132" s="11" t="n"/>
      <c r="H132" s="9">
        <f>IF(OR($B132="",$F132=""),"",IFERROR(IF($F132="ลัง",INDEX(ProdCase,MATCH($B132,ProdCode,0)),IF($F132="แพ็ก",INDEX(ProdPack,MATCH($B132,ProdCode,0)),1)),0))</f>
        <v/>
      </c>
      <c r="I132" s="8">
        <f>IF(OR($B132="",$D132="",$E132="",$F132=""),"",IF(N($H132)=0,"ตรวจรหัสหรือหน่วย",IF($D132="ปรับยอด",$E132,IF($D132="ขาย",-1,1)*ABS($E132))*$H132))</f>
        <v/>
      </c>
    </row>
    <row r="133">
      <c r="A133" s="13" t="n"/>
      <c r="B133" s="11" t="n"/>
      <c r="C133" s="6">
        <f>IF($B133="","",IFERROR(INDEX('สินค้า'!$B$2:$B$201,MATCH($B133,ProdCode,0)),"ไม่พบรหัสสินค้า"))</f>
        <v/>
      </c>
      <c r="D133" s="11" t="n"/>
      <c r="E133" s="12" t="n"/>
      <c r="F133" s="11" t="n"/>
      <c r="G133" s="11" t="n"/>
      <c r="H133" s="9">
        <f>IF(OR($B133="",$F133=""),"",IFERROR(IF($F133="ลัง",INDEX(ProdCase,MATCH($B133,ProdCode,0)),IF($F133="แพ็ก",INDEX(ProdPack,MATCH($B133,ProdCode,0)),1)),0))</f>
        <v/>
      </c>
      <c r="I133" s="8">
        <f>IF(OR($B133="",$D133="",$E133="",$F133=""),"",IF(N($H133)=0,"ตรวจรหัสหรือหน่วย",IF($D133="ปรับยอด",$E133,IF($D133="ขาย",-1,1)*ABS($E133))*$H133))</f>
        <v/>
      </c>
    </row>
    <row r="134">
      <c r="A134" s="13" t="n"/>
      <c r="B134" s="11" t="n"/>
      <c r="C134" s="6">
        <f>IF($B134="","",IFERROR(INDEX('สินค้า'!$B$2:$B$201,MATCH($B134,ProdCode,0)),"ไม่พบรหัสสินค้า"))</f>
        <v/>
      </c>
      <c r="D134" s="11" t="n"/>
      <c r="E134" s="12" t="n"/>
      <c r="F134" s="11" t="n"/>
      <c r="G134" s="11" t="n"/>
      <c r="H134" s="9">
        <f>IF(OR($B134="",$F134=""),"",IFERROR(IF($F134="ลัง",INDEX(ProdCase,MATCH($B134,ProdCode,0)),IF($F134="แพ็ก",INDEX(ProdPack,MATCH($B134,ProdCode,0)),1)),0))</f>
        <v/>
      </c>
      <c r="I134" s="8">
        <f>IF(OR($B134="",$D134="",$E134="",$F134=""),"",IF(N($H134)=0,"ตรวจรหัสหรือหน่วย",IF($D134="ปรับยอด",$E134,IF($D134="ขาย",-1,1)*ABS($E134))*$H134))</f>
        <v/>
      </c>
    </row>
    <row r="135">
      <c r="A135" s="13" t="n"/>
      <c r="B135" s="11" t="n"/>
      <c r="C135" s="6">
        <f>IF($B135="","",IFERROR(INDEX('สินค้า'!$B$2:$B$201,MATCH($B135,ProdCode,0)),"ไม่พบรหัสสินค้า"))</f>
        <v/>
      </c>
      <c r="D135" s="11" t="n"/>
      <c r="E135" s="12" t="n"/>
      <c r="F135" s="11" t="n"/>
      <c r="G135" s="11" t="n"/>
      <c r="H135" s="9">
        <f>IF(OR($B135="",$F135=""),"",IFERROR(IF($F135="ลัง",INDEX(ProdCase,MATCH($B135,ProdCode,0)),IF($F135="แพ็ก",INDEX(ProdPack,MATCH($B135,ProdCode,0)),1)),0))</f>
        <v/>
      </c>
      <c r="I135" s="8">
        <f>IF(OR($B135="",$D135="",$E135="",$F135=""),"",IF(N($H135)=0,"ตรวจรหัสหรือหน่วย",IF($D135="ปรับยอด",$E135,IF($D135="ขาย",-1,1)*ABS($E135))*$H135))</f>
        <v/>
      </c>
    </row>
    <row r="136">
      <c r="A136" s="13" t="n"/>
      <c r="B136" s="11" t="n"/>
      <c r="C136" s="6">
        <f>IF($B136="","",IFERROR(INDEX('สินค้า'!$B$2:$B$201,MATCH($B136,ProdCode,0)),"ไม่พบรหัสสินค้า"))</f>
        <v/>
      </c>
      <c r="D136" s="11" t="n"/>
      <c r="E136" s="12" t="n"/>
      <c r="F136" s="11" t="n"/>
      <c r="G136" s="11" t="n"/>
      <c r="H136" s="9">
        <f>IF(OR($B136="",$F136=""),"",IFERROR(IF($F136="ลัง",INDEX(ProdCase,MATCH($B136,ProdCode,0)),IF($F136="แพ็ก",INDEX(ProdPack,MATCH($B136,ProdCode,0)),1)),0))</f>
        <v/>
      </c>
      <c r="I136" s="8">
        <f>IF(OR($B136="",$D136="",$E136="",$F136=""),"",IF(N($H136)=0,"ตรวจรหัสหรือหน่วย",IF($D136="ปรับยอด",$E136,IF($D136="ขาย",-1,1)*ABS($E136))*$H136))</f>
        <v/>
      </c>
    </row>
    <row r="137">
      <c r="A137" s="13" t="n"/>
      <c r="B137" s="11" t="n"/>
      <c r="C137" s="6">
        <f>IF($B137="","",IFERROR(INDEX('สินค้า'!$B$2:$B$201,MATCH($B137,ProdCode,0)),"ไม่พบรหัสสินค้า"))</f>
        <v/>
      </c>
      <c r="D137" s="11" t="n"/>
      <c r="E137" s="12" t="n"/>
      <c r="F137" s="11" t="n"/>
      <c r="G137" s="11" t="n"/>
      <c r="H137" s="9">
        <f>IF(OR($B137="",$F137=""),"",IFERROR(IF($F137="ลัง",INDEX(ProdCase,MATCH($B137,ProdCode,0)),IF($F137="แพ็ก",INDEX(ProdPack,MATCH($B137,ProdCode,0)),1)),0))</f>
        <v/>
      </c>
      <c r="I137" s="8">
        <f>IF(OR($B137="",$D137="",$E137="",$F137=""),"",IF(N($H137)=0,"ตรวจรหัสหรือหน่วย",IF($D137="ปรับยอด",$E137,IF($D137="ขาย",-1,1)*ABS($E137))*$H137))</f>
        <v/>
      </c>
    </row>
    <row r="138">
      <c r="A138" s="13" t="n"/>
      <c r="B138" s="11" t="n"/>
      <c r="C138" s="6">
        <f>IF($B138="","",IFERROR(INDEX('สินค้า'!$B$2:$B$201,MATCH($B138,ProdCode,0)),"ไม่พบรหัสสินค้า"))</f>
        <v/>
      </c>
      <c r="D138" s="11" t="n"/>
      <c r="E138" s="12" t="n"/>
      <c r="F138" s="11" t="n"/>
      <c r="G138" s="11" t="n"/>
      <c r="H138" s="9">
        <f>IF(OR($B138="",$F138=""),"",IFERROR(IF($F138="ลัง",INDEX(ProdCase,MATCH($B138,ProdCode,0)),IF($F138="แพ็ก",INDEX(ProdPack,MATCH($B138,ProdCode,0)),1)),0))</f>
        <v/>
      </c>
      <c r="I138" s="8">
        <f>IF(OR($B138="",$D138="",$E138="",$F138=""),"",IF(N($H138)=0,"ตรวจรหัสหรือหน่วย",IF($D138="ปรับยอด",$E138,IF($D138="ขาย",-1,1)*ABS($E138))*$H138))</f>
        <v/>
      </c>
    </row>
    <row r="139">
      <c r="A139" s="13" t="n"/>
      <c r="B139" s="11" t="n"/>
      <c r="C139" s="6">
        <f>IF($B139="","",IFERROR(INDEX('สินค้า'!$B$2:$B$201,MATCH($B139,ProdCode,0)),"ไม่พบรหัสสินค้า"))</f>
        <v/>
      </c>
      <c r="D139" s="11" t="n"/>
      <c r="E139" s="12" t="n"/>
      <c r="F139" s="11" t="n"/>
      <c r="G139" s="11" t="n"/>
      <c r="H139" s="9">
        <f>IF(OR($B139="",$F139=""),"",IFERROR(IF($F139="ลัง",INDEX(ProdCase,MATCH($B139,ProdCode,0)),IF($F139="แพ็ก",INDEX(ProdPack,MATCH($B139,ProdCode,0)),1)),0))</f>
        <v/>
      </c>
      <c r="I139" s="8">
        <f>IF(OR($B139="",$D139="",$E139="",$F139=""),"",IF(N($H139)=0,"ตรวจรหัสหรือหน่วย",IF($D139="ปรับยอด",$E139,IF($D139="ขาย",-1,1)*ABS($E139))*$H139))</f>
        <v/>
      </c>
    </row>
    <row r="140">
      <c r="A140" s="13" t="n"/>
      <c r="B140" s="11" t="n"/>
      <c r="C140" s="6">
        <f>IF($B140="","",IFERROR(INDEX('สินค้า'!$B$2:$B$201,MATCH($B140,ProdCode,0)),"ไม่พบรหัสสินค้า"))</f>
        <v/>
      </c>
      <c r="D140" s="11" t="n"/>
      <c r="E140" s="12" t="n"/>
      <c r="F140" s="11" t="n"/>
      <c r="G140" s="11" t="n"/>
      <c r="H140" s="9">
        <f>IF(OR($B140="",$F140=""),"",IFERROR(IF($F140="ลัง",INDEX(ProdCase,MATCH($B140,ProdCode,0)),IF($F140="แพ็ก",INDEX(ProdPack,MATCH($B140,ProdCode,0)),1)),0))</f>
        <v/>
      </c>
      <c r="I140" s="8">
        <f>IF(OR($B140="",$D140="",$E140="",$F140=""),"",IF(N($H140)=0,"ตรวจรหัสหรือหน่วย",IF($D140="ปรับยอด",$E140,IF($D140="ขาย",-1,1)*ABS($E140))*$H140))</f>
        <v/>
      </c>
    </row>
    <row r="141">
      <c r="A141" s="13" t="n"/>
      <c r="B141" s="11" t="n"/>
      <c r="C141" s="6">
        <f>IF($B141="","",IFERROR(INDEX('สินค้า'!$B$2:$B$201,MATCH($B141,ProdCode,0)),"ไม่พบรหัสสินค้า"))</f>
        <v/>
      </c>
      <c r="D141" s="11" t="n"/>
      <c r="E141" s="12" t="n"/>
      <c r="F141" s="11" t="n"/>
      <c r="G141" s="11" t="n"/>
      <c r="H141" s="9">
        <f>IF(OR($B141="",$F141=""),"",IFERROR(IF($F141="ลัง",INDEX(ProdCase,MATCH($B141,ProdCode,0)),IF($F141="แพ็ก",INDEX(ProdPack,MATCH($B141,ProdCode,0)),1)),0))</f>
        <v/>
      </c>
      <c r="I141" s="8">
        <f>IF(OR($B141="",$D141="",$E141="",$F141=""),"",IF(N($H141)=0,"ตรวจรหัสหรือหน่วย",IF($D141="ปรับยอด",$E141,IF($D141="ขาย",-1,1)*ABS($E141))*$H141))</f>
        <v/>
      </c>
    </row>
    <row r="142">
      <c r="A142" s="13" t="n"/>
      <c r="B142" s="11" t="n"/>
      <c r="C142" s="6">
        <f>IF($B142="","",IFERROR(INDEX('สินค้า'!$B$2:$B$201,MATCH($B142,ProdCode,0)),"ไม่พบรหัสสินค้า"))</f>
        <v/>
      </c>
      <c r="D142" s="11" t="n"/>
      <c r="E142" s="12" t="n"/>
      <c r="F142" s="11" t="n"/>
      <c r="G142" s="11" t="n"/>
      <c r="H142" s="9">
        <f>IF(OR($B142="",$F142=""),"",IFERROR(IF($F142="ลัง",INDEX(ProdCase,MATCH($B142,ProdCode,0)),IF($F142="แพ็ก",INDEX(ProdPack,MATCH($B142,ProdCode,0)),1)),0))</f>
        <v/>
      </c>
      <c r="I142" s="8">
        <f>IF(OR($B142="",$D142="",$E142="",$F142=""),"",IF(N($H142)=0,"ตรวจรหัสหรือหน่วย",IF($D142="ปรับยอด",$E142,IF($D142="ขาย",-1,1)*ABS($E142))*$H142))</f>
        <v/>
      </c>
    </row>
    <row r="143">
      <c r="A143" s="13" t="n"/>
      <c r="B143" s="11" t="n"/>
      <c r="C143" s="6">
        <f>IF($B143="","",IFERROR(INDEX('สินค้า'!$B$2:$B$201,MATCH($B143,ProdCode,0)),"ไม่พบรหัสสินค้า"))</f>
        <v/>
      </c>
      <c r="D143" s="11" t="n"/>
      <c r="E143" s="12" t="n"/>
      <c r="F143" s="11" t="n"/>
      <c r="G143" s="11" t="n"/>
      <c r="H143" s="9">
        <f>IF(OR($B143="",$F143=""),"",IFERROR(IF($F143="ลัง",INDEX(ProdCase,MATCH($B143,ProdCode,0)),IF($F143="แพ็ก",INDEX(ProdPack,MATCH($B143,ProdCode,0)),1)),0))</f>
        <v/>
      </c>
      <c r="I143" s="8">
        <f>IF(OR($B143="",$D143="",$E143="",$F143=""),"",IF(N($H143)=0,"ตรวจรหัสหรือหน่วย",IF($D143="ปรับยอด",$E143,IF($D143="ขาย",-1,1)*ABS($E143))*$H143))</f>
        <v/>
      </c>
    </row>
    <row r="144">
      <c r="A144" s="13" t="n"/>
      <c r="B144" s="11" t="n"/>
      <c r="C144" s="6">
        <f>IF($B144="","",IFERROR(INDEX('สินค้า'!$B$2:$B$201,MATCH($B144,ProdCode,0)),"ไม่พบรหัสสินค้า"))</f>
        <v/>
      </c>
      <c r="D144" s="11" t="n"/>
      <c r="E144" s="12" t="n"/>
      <c r="F144" s="11" t="n"/>
      <c r="G144" s="11" t="n"/>
      <c r="H144" s="9">
        <f>IF(OR($B144="",$F144=""),"",IFERROR(IF($F144="ลัง",INDEX(ProdCase,MATCH($B144,ProdCode,0)),IF($F144="แพ็ก",INDEX(ProdPack,MATCH($B144,ProdCode,0)),1)),0))</f>
        <v/>
      </c>
      <c r="I144" s="8">
        <f>IF(OR($B144="",$D144="",$E144="",$F144=""),"",IF(N($H144)=0,"ตรวจรหัสหรือหน่วย",IF($D144="ปรับยอด",$E144,IF($D144="ขาย",-1,1)*ABS($E144))*$H144))</f>
        <v/>
      </c>
    </row>
    <row r="145">
      <c r="A145" s="13" t="n"/>
      <c r="B145" s="11" t="n"/>
      <c r="C145" s="6">
        <f>IF($B145="","",IFERROR(INDEX('สินค้า'!$B$2:$B$201,MATCH($B145,ProdCode,0)),"ไม่พบรหัสสินค้า"))</f>
        <v/>
      </c>
      <c r="D145" s="11" t="n"/>
      <c r="E145" s="12" t="n"/>
      <c r="F145" s="11" t="n"/>
      <c r="G145" s="11" t="n"/>
      <c r="H145" s="9">
        <f>IF(OR($B145="",$F145=""),"",IFERROR(IF($F145="ลัง",INDEX(ProdCase,MATCH($B145,ProdCode,0)),IF($F145="แพ็ก",INDEX(ProdPack,MATCH($B145,ProdCode,0)),1)),0))</f>
        <v/>
      </c>
      <c r="I145" s="8">
        <f>IF(OR($B145="",$D145="",$E145="",$F145=""),"",IF(N($H145)=0,"ตรวจรหัสหรือหน่วย",IF($D145="ปรับยอด",$E145,IF($D145="ขาย",-1,1)*ABS($E145))*$H145))</f>
        <v/>
      </c>
    </row>
    <row r="146">
      <c r="A146" s="13" t="n"/>
      <c r="B146" s="11" t="n"/>
      <c r="C146" s="6">
        <f>IF($B146="","",IFERROR(INDEX('สินค้า'!$B$2:$B$201,MATCH($B146,ProdCode,0)),"ไม่พบรหัสสินค้า"))</f>
        <v/>
      </c>
      <c r="D146" s="11" t="n"/>
      <c r="E146" s="12" t="n"/>
      <c r="F146" s="11" t="n"/>
      <c r="G146" s="11" t="n"/>
      <c r="H146" s="9">
        <f>IF(OR($B146="",$F146=""),"",IFERROR(IF($F146="ลัง",INDEX(ProdCase,MATCH($B146,ProdCode,0)),IF($F146="แพ็ก",INDEX(ProdPack,MATCH($B146,ProdCode,0)),1)),0))</f>
        <v/>
      </c>
      <c r="I146" s="8">
        <f>IF(OR($B146="",$D146="",$E146="",$F146=""),"",IF(N($H146)=0,"ตรวจรหัสหรือหน่วย",IF($D146="ปรับยอด",$E146,IF($D146="ขาย",-1,1)*ABS($E146))*$H146))</f>
        <v/>
      </c>
    </row>
    <row r="147">
      <c r="A147" s="13" t="n"/>
      <c r="B147" s="11" t="n"/>
      <c r="C147" s="6">
        <f>IF($B147="","",IFERROR(INDEX('สินค้า'!$B$2:$B$201,MATCH($B147,ProdCode,0)),"ไม่พบรหัสสินค้า"))</f>
        <v/>
      </c>
      <c r="D147" s="11" t="n"/>
      <c r="E147" s="12" t="n"/>
      <c r="F147" s="11" t="n"/>
      <c r="G147" s="11" t="n"/>
      <c r="H147" s="9">
        <f>IF(OR($B147="",$F147=""),"",IFERROR(IF($F147="ลัง",INDEX(ProdCase,MATCH($B147,ProdCode,0)),IF($F147="แพ็ก",INDEX(ProdPack,MATCH($B147,ProdCode,0)),1)),0))</f>
        <v/>
      </c>
      <c r="I147" s="8">
        <f>IF(OR($B147="",$D147="",$E147="",$F147=""),"",IF(N($H147)=0,"ตรวจรหัสหรือหน่วย",IF($D147="ปรับยอด",$E147,IF($D147="ขาย",-1,1)*ABS($E147))*$H147))</f>
        <v/>
      </c>
    </row>
    <row r="148">
      <c r="A148" s="13" t="n"/>
      <c r="B148" s="11" t="n"/>
      <c r="C148" s="6">
        <f>IF($B148="","",IFERROR(INDEX('สินค้า'!$B$2:$B$201,MATCH($B148,ProdCode,0)),"ไม่พบรหัสสินค้า"))</f>
        <v/>
      </c>
      <c r="D148" s="11" t="n"/>
      <c r="E148" s="12" t="n"/>
      <c r="F148" s="11" t="n"/>
      <c r="G148" s="11" t="n"/>
      <c r="H148" s="9">
        <f>IF(OR($B148="",$F148=""),"",IFERROR(IF($F148="ลัง",INDEX(ProdCase,MATCH($B148,ProdCode,0)),IF($F148="แพ็ก",INDEX(ProdPack,MATCH($B148,ProdCode,0)),1)),0))</f>
        <v/>
      </c>
      <c r="I148" s="8">
        <f>IF(OR($B148="",$D148="",$E148="",$F148=""),"",IF(N($H148)=0,"ตรวจรหัสหรือหน่วย",IF($D148="ปรับยอด",$E148,IF($D148="ขาย",-1,1)*ABS($E148))*$H148))</f>
        <v/>
      </c>
    </row>
    <row r="149">
      <c r="A149" s="13" t="n"/>
      <c r="B149" s="11" t="n"/>
      <c r="C149" s="6">
        <f>IF($B149="","",IFERROR(INDEX('สินค้า'!$B$2:$B$201,MATCH($B149,ProdCode,0)),"ไม่พบรหัสสินค้า"))</f>
        <v/>
      </c>
      <c r="D149" s="11" t="n"/>
      <c r="E149" s="12" t="n"/>
      <c r="F149" s="11" t="n"/>
      <c r="G149" s="11" t="n"/>
      <c r="H149" s="9">
        <f>IF(OR($B149="",$F149=""),"",IFERROR(IF($F149="ลัง",INDEX(ProdCase,MATCH($B149,ProdCode,0)),IF($F149="แพ็ก",INDEX(ProdPack,MATCH($B149,ProdCode,0)),1)),0))</f>
        <v/>
      </c>
      <c r="I149" s="8">
        <f>IF(OR($B149="",$D149="",$E149="",$F149=""),"",IF(N($H149)=0,"ตรวจรหัสหรือหน่วย",IF($D149="ปรับยอด",$E149,IF($D149="ขาย",-1,1)*ABS($E149))*$H149))</f>
        <v/>
      </c>
    </row>
    <row r="150">
      <c r="A150" s="13" t="n"/>
      <c r="B150" s="11" t="n"/>
      <c r="C150" s="6">
        <f>IF($B150="","",IFERROR(INDEX('สินค้า'!$B$2:$B$201,MATCH($B150,ProdCode,0)),"ไม่พบรหัสสินค้า"))</f>
        <v/>
      </c>
      <c r="D150" s="11" t="n"/>
      <c r="E150" s="12" t="n"/>
      <c r="F150" s="11" t="n"/>
      <c r="G150" s="11" t="n"/>
      <c r="H150" s="9">
        <f>IF(OR($B150="",$F150=""),"",IFERROR(IF($F150="ลัง",INDEX(ProdCase,MATCH($B150,ProdCode,0)),IF($F150="แพ็ก",INDEX(ProdPack,MATCH($B150,ProdCode,0)),1)),0))</f>
        <v/>
      </c>
      <c r="I150" s="8">
        <f>IF(OR($B150="",$D150="",$E150="",$F150=""),"",IF(N($H150)=0,"ตรวจรหัสหรือหน่วย",IF($D150="ปรับยอด",$E150,IF($D150="ขาย",-1,1)*ABS($E150))*$H150))</f>
        <v/>
      </c>
    </row>
    <row r="151">
      <c r="A151" s="13" t="n"/>
      <c r="B151" s="11" t="n"/>
      <c r="C151" s="6">
        <f>IF($B151="","",IFERROR(INDEX('สินค้า'!$B$2:$B$201,MATCH($B151,ProdCode,0)),"ไม่พบรหัสสินค้า"))</f>
        <v/>
      </c>
      <c r="D151" s="11" t="n"/>
      <c r="E151" s="12" t="n"/>
      <c r="F151" s="11" t="n"/>
      <c r="G151" s="11" t="n"/>
      <c r="H151" s="9">
        <f>IF(OR($B151="",$F151=""),"",IFERROR(IF($F151="ลัง",INDEX(ProdCase,MATCH($B151,ProdCode,0)),IF($F151="แพ็ก",INDEX(ProdPack,MATCH($B151,ProdCode,0)),1)),0))</f>
        <v/>
      </c>
      <c r="I151" s="8">
        <f>IF(OR($B151="",$D151="",$E151="",$F151=""),"",IF(N($H151)=0,"ตรวจรหัสหรือหน่วย",IF($D151="ปรับยอด",$E151,IF($D151="ขาย",-1,1)*ABS($E151))*$H151))</f>
        <v/>
      </c>
    </row>
    <row r="152">
      <c r="A152" s="13" t="n"/>
      <c r="B152" s="11" t="n"/>
      <c r="C152" s="6">
        <f>IF($B152="","",IFERROR(INDEX('สินค้า'!$B$2:$B$201,MATCH($B152,ProdCode,0)),"ไม่พบรหัสสินค้า"))</f>
        <v/>
      </c>
      <c r="D152" s="11" t="n"/>
      <c r="E152" s="12" t="n"/>
      <c r="F152" s="11" t="n"/>
      <c r="G152" s="11" t="n"/>
      <c r="H152" s="9">
        <f>IF(OR($B152="",$F152=""),"",IFERROR(IF($F152="ลัง",INDEX(ProdCase,MATCH($B152,ProdCode,0)),IF($F152="แพ็ก",INDEX(ProdPack,MATCH($B152,ProdCode,0)),1)),0))</f>
        <v/>
      </c>
      <c r="I152" s="8">
        <f>IF(OR($B152="",$D152="",$E152="",$F152=""),"",IF(N($H152)=0,"ตรวจรหัสหรือหน่วย",IF($D152="ปรับยอด",$E152,IF($D152="ขาย",-1,1)*ABS($E152))*$H152))</f>
        <v/>
      </c>
    </row>
    <row r="153">
      <c r="A153" s="13" t="n"/>
      <c r="B153" s="11" t="n"/>
      <c r="C153" s="6">
        <f>IF($B153="","",IFERROR(INDEX('สินค้า'!$B$2:$B$201,MATCH($B153,ProdCode,0)),"ไม่พบรหัสสินค้า"))</f>
        <v/>
      </c>
      <c r="D153" s="11" t="n"/>
      <c r="E153" s="12" t="n"/>
      <c r="F153" s="11" t="n"/>
      <c r="G153" s="11" t="n"/>
      <c r="H153" s="9">
        <f>IF(OR($B153="",$F153=""),"",IFERROR(IF($F153="ลัง",INDEX(ProdCase,MATCH($B153,ProdCode,0)),IF($F153="แพ็ก",INDEX(ProdPack,MATCH($B153,ProdCode,0)),1)),0))</f>
        <v/>
      </c>
      <c r="I153" s="8">
        <f>IF(OR($B153="",$D153="",$E153="",$F153=""),"",IF(N($H153)=0,"ตรวจรหัสหรือหน่วย",IF($D153="ปรับยอด",$E153,IF($D153="ขาย",-1,1)*ABS($E153))*$H153))</f>
        <v/>
      </c>
    </row>
    <row r="154">
      <c r="A154" s="13" t="n"/>
      <c r="B154" s="11" t="n"/>
      <c r="C154" s="6">
        <f>IF($B154="","",IFERROR(INDEX('สินค้า'!$B$2:$B$201,MATCH($B154,ProdCode,0)),"ไม่พบรหัสสินค้า"))</f>
        <v/>
      </c>
      <c r="D154" s="11" t="n"/>
      <c r="E154" s="12" t="n"/>
      <c r="F154" s="11" t="n"/>
      <c r="G154" s="11" t="n"/>
      <c r="H154" s="9">
        <f>IF(OR($B154="",$F154=""),"",IFERROR(IF($F154="ลัง",INDEX(ProdCase,MATCH($B154,ProdCode,0)),IF($F154="แพ็ก",INDEX(ProdPack,MATCH($B154,ProdCode,0)),1)),0))</f>
        <v/>
      </c>
      <c r="I154" s="8">
        <f>IF(OR($B154="",$D154="",$E154="",$F154=""),"",IF(N($H154)=0,"ตรวจรหัสหรือหน่วย",IF($D154="ปรับยอด",$E154,IF($D154="ขาย",-1,1)*ABS($E154))*$H154))</f>
        <v/>
      </c>
    </row>
    <row r="155">
      <c r="A155" s="13" t="n"/>
      <c r="B155" s="11" t="n"/>
      <c r="C155" s="6">
        <f>IF($B155="","",IFERROR(INDEX('สินค้า'!$B$2:$B$201,MATCH($B155,ProdCode,0)),"ไม่พบรหัสสินค้า"))</f>
        <v/>
      </c>
      <c r="D155" s="11" t="n"/>
      <c r="E155" s="12" t="n"/>
      <c r="F155" s="11" t="n"/>
      <c r="G155" s="11" t="n"/>
      <c r="H155" s="9">
        <f>IF(OR($B155="",$F155=""),"",IFERROR(IF($F155="ลัง",INDEX(ProdCase,MATCH($B155,ProdCode,0)),IF($F155="แพ็ก",INDEX(ProdPack,MATCH($B155,ProdCode,0)),1)),0))</f>
        <v/>
      </c>
      <c r="I155" s="8">
        <f>IF(OR($B155="",$D155="",$E155="",$F155=""),"",IF(N($H155)=0,"ตรวจรหัสหรือหน่วย",IF($D155="ปรับยอด",$E155,IF($D155="ขาย",-1,1)*ABS($E155))*$H155))</f>
        <v/>
      </c>
    </row>
    <row r="156">
      <c r="A156" s="13" t="n"/>
      <c r="B156" s="11" t="n"/>
      <c r="C156" s="6">
        <f>IF($B156="","",IFERROR(INDEX('สินค้า'!$B$2:$B$201,MATCH($B156,ProdCode,0)),"ไม่พบรหัสสินค้า"))</f>
        <v/>
      </c>
      <c r="D156" s="11" t="n"/>
      <c r="E156" s="12" t="n"/>
      <c r="F156" s="11" t="n"/>
      <c r="G156" s="11" t="n"/>
      <c r="H156" s="9">
        <f>IF(OR($B156="",$F156=""),"",IFERROR(IF($F156="ลัง",INDEX(ProdCase,MATCH($B156,ProdCode,0)),IF($F156="แพ็ก",INDEX(ProdPack,MATCH($B156,ProdCode,0)),1)),0))</f>
        <v/>
      </c>
      <c r="I156" s="8">
        <f>IF(OR($B156="",$D156="",$E156="",$F156=""),"",IF(N($H156)=0,"ตรวจรหัสหรือหน่วย",IF($D156="ปรับยอด",$E156,IF($D156="ขาย",-1,1)*ABS($E156))*$H156))</f>
        <v/>
      </c>
    </row>
    <row r="157">
      <c r="A157" s="13" t="n"/>
      <c r="B157" s="11" t="n"/>
      <c r="C157" s="6">
        <f>IF($B157="","",IFERROR(INDEX('สินค้า'!$B$2:$B$201,MATCH($B157,ProdCode,0)),"ไม่พบรหัสสินค้า"))</f>
        <v/>
      </c>
      <c r="D157" s="11" t="n"/>
      <c r="E157" s="12" t="n"/>
      <c r="F157" s="11" t="n"/>
      <c r="G157" s="11" t="n"/>
      <c r="H157" s="9">
        <f>IF(OR($B157="",$F157=""),"",IFERROR(IF($F157="ลัง",INDEX(ProdCase,MATCH($B157,ProdCode,0)),IF($F157="แพ็ก",INDEX(ProdPack,MATCH($B157,ProdCode,0)),1)),0))</f>
        <v/>
      </c>
      <c r="I157" s="8">
        <f>IF(OR($B157="",$D157="",$E157="",$F157=""),"",IF(N($H157)=0,"ตรวจรหัสหรือหน่วย",IF($D157="ปรับยอด",$E157,IF($D157="ขาย",-1,1)*ABS($E157))*$H157))</f>
        <v/>
      </c>
    </row>
    <row r="158">
      <c r="A158" s="13" t="n"/>
      <c r="B158" s="11" t="n"/>
      <c r="C158" s="6">
        <f>IF($B158="","",IFERROR(INDEX('สินค้า'!$B$2:$B$201,MATCH($B158,ProdCode,0)),"ไม่พบรหัสสินค้า"))</f>
        <v/>
      </c>
      <c r="D158" s="11" t="n"/>
      <c r="E158" s="12" t="n"/>
      <c r="F158" s="11" t="n"/>
      <c r="G158" s="11" t="n"/>
      <c r="H158" s="9">
        <f>IF(OR($B158="",$F158=""),"",IFERROR(IF($F158="ลัง",INDEX(ProdCase,MATCH($B158,ProdCode,0)),IF($F158="แพ็ก",INDEX(ProdPack,MATCH($B158,ProdCode,0)),1)),0))</f>
        <v/>
      </c>
      <c r="I158" s="8">
        <f>IF(OR($B158="",$D158="",$E158="",$F158=""),"",IF(N($H158)=0,"ตรวจรหัสหรือหน่วย",IF($D158="ปรับยอด",$E158,IF($D158="ขาย",-1,1)*ABS($E158))*$H158))</f>
        <v/>
      </c>
    </row>
    <row r="159">
      <c r="A159" s="13" t="n"/>
      <c r="B159" s="11" t="n"/>
      <c r="C159" s="6">
        <f>IF($B159="","",IFERROR(INDEX('สินค้า'!$B$2:$B$201,MATCH($B159,ProdCode,0)),"ไม่พบรหัสสินค้า"))</f>
        <v/>
      </c>
      <c r="D159" s="11" t="n"/>
      <c r="E159" s="12" t="n"/>
      <c r="F159" s="11" t="n"/>
      <c r="G159" s="11" t="n"/>
      <c r="H159" s="9">
        <f>IF(OR($B159="",$F159=""),"",IFERROR(IF($F159="ลัง",INDEX(ProdCase,MATCH($B159,ProdCode,0)),IF($F159="แพ็ก",INDEX(ProdPack,MATCH($B159,ProdCode,0)),1)),0))</f>
        <v/>
      </c>
      <c r="I159" s="8">
        <f>IF(OR($B159="",$D159="",$E159="",$F159=""),"",IF(N($H159)=0,"ตรวจรหัสหรือหน่วย",IF($D159="ปรับยอด",$E159,IF($D159="ขาย",-1,1)*ABS($E159))*$H159))</f>
        <v/>
      </c>
    </row>
    <row r="160">
      <c r="A160" s="13" t="n"/>
      <c r="B160" s="11" t="n"/>
      <c r="C160" s="6">
        <f>IF($B160="","",IFERROR(INDEX('สินค้า'!$B$2:$B$201,MATCH($B160,ProdCode,0)),"ไม่พบรหัสสินค้า"))</f>
        <v/>
      </c>
      <c r="D160" s="11" t="n"/>
      <c r="E160" s="12" t="n"/>
      <c r="F160" s="11" t="n"/>
      <c r="G160" s="11" t="n"/>
      <c r="H160" s="9">
        <f>IF(OR($B160="",$F160=""),"",IFERROR(IF($F160="ลัง",INDEX(ProdCase,MATCH($B160,ProdCode,0)),IF($F160="แพ็ก",INDEX(ProdPack,MATCH($B160,ProdCode,0)),1)),0))</f>
        <v/>
      </c>
      <c r="I160" s="8">
        <f>IF(OR($B160="",$D160="",$E160="",$F160=""),"",IF(N($H160)=0,"ตรวจรหัสหรือหน่วย",IF($D160="ปรับยอด",$E160,IF($D160="ขาย",-1,1)*ABS($E160))*$H160))</f>
        <v/>
      </c>
    </row>
    <row r="161">
      <c r="A161" s="13" t="n"/>
      <c r="B161" s="11" t="n"/>
      <c r="C161" s="6">
        <f>IF($B161="","",IFERROR(INDEX('สินค้า'!$B$2:$B$201,MATCH($B161,ProdCode,0)),"ไม่พบรหัสสินค้า"))</f>
        <v/>
      </c>
      <c r="D161" s="11" t="n"/>
      <c r="E161" s="12" t="n"/>
      <c r="F161" s="11" t="n"/>
      <c r="G161" s="11" t="n"/>
      <c r="H161" s="9">
        <f>IF(OR($B161="",$F161=""),"",IFERROR(IF($F161="ลัง",INDEX(ProdCase,MATCH($B161,ProdCode,0)),IF($F161="แพ็ก",INDEX(ProdPack,MATCH($B161,ProdCode,0)),1)),0))</f>
        <v/>
      </c>
      <c r="I161" s="8">
        <f>IF(OR($B161="",$D161="",$E161="",$F161=""),"",IF(N($H161)=0,"ตรวจรหัสหรือหน่วย",IF($D161="ปรับยอด",$E161,IF($D161="ขาย",-1,1)*ABS($E161))*$H161))</f>
        <v/>
      </c>
    </row>
    <row r="162">
      <c r="A162" s="13" t="n"/>
      <c r="B162" s="11" t="n"/>
      <c r="C162" s="6">
        <f>IF($B162="","",IFERROR(INDEX('สินค้า'!$B$2:$B$201,MATCH($B162,ProdCode,0)),"ไม่พบรหัสสินค้า"))</f>
        <v/>
      </c>
      <c r="D162" s="11" t="n"/>
      <c r="E162" s="12" t="n"/>
      <c r="F162" s="11" t="n"/>
      <c r="G162" s="11" t="n"/>
      <c r="H162" s="9">
        <f>IF(OR($B162="",$F162=""),"",IFERROR(IF($F162="ลัง",INDEX(ProdCase,MATCH($B162,ProdCode,0)),IF($F162="แพ็ก",INDEX(ProdPack,MATCH($B162,ProdCode,0)),1)),0))</f>
        <v/>
      </c>
      <c r="I162" s="8">
        <f>IF(OR($B162="",$D162="",$E162="",$F162=""),"",IF(N($H162)=0,"ตรวจรหัสหรือหน่วย",IF($D162="ปรับยอด",$E162,IF($D162="ขาย",-1,1)*ABS($E162))*$H162))</f>
        <v/>
      </c>
    </row>
    <row r="163">
      <c r="A163" s="13" t="n"/>
      <c r="B163" s="11" t="n"/>
      <c r="C163" s="6">
        <f>IF($B163="","",IFERROR(INDEX('สินค้า'!$B$2:$B$201,MATCH($B163,ProdCode,0)),"ไม่พบรหัสสินค้า"))</f>
        <v/>
      </c>
      <c r="D163" s="11" t="n"/>
      <c r="E163" s="12" t="n"/>
      <c r="F163" s="11" t="n"/>
      <c r="G163" s="11" t="n"/>
      <c r="H163" s="9">
        <f>IF(OR($B163="",$F163=""),"",IFERROR(IF($F163="ลัง",INDEX(ProdCase,MATCH($B163,ProdCode,0)),IF($F163="แพ็ก",INDEX(ProdPack,MATCH($B163,ProdCode,0)),1)),0))</f>
        <v/>
      </c>
      <c r="I163" s="8">
        <f>IF(OR($B163="",$D163="",$E163="",$F163=""),"",IF(N($H163)=0,"ตรวจรหัสหรือหน่วย",IF($D163="ปรับยอด",$E163,IF($D163="ขาย",-1,1)*ABS($E163))*$H163))</f>
        <v/>
      </c>
    </row>
    <row r="164">
      <c r="A164" s="13" t="n"/>
      <c r="B164" s="11" t="n"/>
      <c r="C164" s="6">
        <f>IF($B164="","",IFERROR(INDEX('สินค้า'!$B$2:$B$201,MATCH($B164,ProdCode,0)),"ไม่พบรหัสสินค้า"))</f>
        <v/>
      </c>
      <c r="D164" s="11" t="n"/>
      <c r="E164" s="12" t="n"/>
      <c r="F164" s="11" t="n"/>
      <c r="G164" s="11" t="n"/>
      <c r="H164" s="9">
        <f>IF(OR($B164="",$F164=""),"",IFERROR(IF($F164="ลัง",INDEX(ProdCase,MATCH($B164,ProdCode,0)),IF($F164="แพ็ก",INDEX(ProdPack,MATCH($B164,ProdCode,0)),1)),0))</f>
        <v/>
      </c>
      <c r="I164" s="8">
        <f>IF(OR($B164="",$D164="",$E164="",$F164=""),"",IF(N($H164)=0,"ตรวจรหัสหรือหน่วย",IF($D164="ปรับยอด",$E164,IF($D164="ขาย",-1,1)*ABS($E164))*$H164))</f>
        <v/>
      </c>
    </row>
    <row r="165">
      <c r="A165" s="13" t="n"/>
      <c r="B165" s="11" t="n"/>
      <c r="C165" s="6">
        <f>IF($B165="","",IFERROR(INDEX('สินค้า'!$B$2:$B$201,MATCH($B165,ProdCode,0)),"ไม่พบรหัสสินค้า"))</f>
        <v/>
      </c>
      <c r="D165" s="11" t="n"/>
      <c r="E165" s="12" t="n"/>
      <c r="F165" s="11" t="n"/>
      <c r="G165" s="11" t="n"/>
      <c r="H165" s="9">
        <f>IF(OR($B165="",$F165=""),"",IFERROR(IF($F165="ลัง",INDEX(ProdCase,MATCH($B165,ProdCode,0)),IF($F165="แพ็ก",INDEX(ProdPack,MATCH($B165,ProdCode,0)),1)),0))</f>
        <v/>
      </c>
      <c r="I165" s="8">
        <f>IF(OR($B165="",$D165="",$E165="",$F165=""),"",IF(N($H165)=0,"ตรวจรหัสหรือหน่วย",IF($D165="ปรับยอด",$E165,IF($D165="ขาย",-1,1)*ABS($E165))*$H165))</f>
        <v/>
      </c>
    </row>
    <row r="166">
      <c r="A166" s="13" t="n"/>
      <c r="B166" s="11" t="n"/>
      <c r="C166" s="6">
        <f>IF($B166="","",IFERROR(INDEX('สินค้า'!$B$2:$B$201,MATCH($B166,ProdCode,0)),"ไม่พบรหัสสินค้า"))</f>
        <v/>
      </c>
      <c r="D166" s="11" t="n"/>
      <c r="E166" s="12" t="n"/>
      <c r="F166" s="11" t="n"/>
      <c r="G166" s="11" t="n"/>
      <c r="H166" s="9">
        <f>IF(OR($B166="",$F166=""),"",IFERROR(IF($F166="ลัง",INDEX(ProdCase,MATCH($B166,ProdCode,0)),IF($F166="แพ็ก",INDEX(ProdPack,MATCH($B166,ProdCode,0)),1)),0))</f>
        <v/>
      </c>
      <c r="I166" s="8">
        <f>IF(OR($B166="",$D166="",$E166="",$F166=""),"",IF(N($H166)=0,"ตรวจรหัสหรือหน่วย",IF($D166="ปรับยอด",$E166,IF($D166="ขาย",-1,1)*ABS($E166))*$H166))</f>
        <v/>
      </c>
    </row>
    <row r="167">
      <c r="A167" s="13" t="n"/>
      <c r="B167" s="11" t="n"/>
      <c r="C167" s="6">
        <f>IF($B167="","",IFERROR(INDEX('สินค้า'!$B$2:$B$201,MATCH($B167,ProdCode,0)),"ไม่พบรหัสสินค้า"))</f>
        <v/>
      </c>
      <c r="D167" s="11" t="n"/>
      <c r="E167" s="12" t="n"/>
      <c r="F167" s="11" t="n"/>
      <c r="G167" s="11" t="n"/>
      <c r="H167" s="9">
        <f>IF(OR($B167="",$F167=""),"",IFERROR(IF($F167="ลัง",INDEX(ProdCase,MATCH($B167,ProdCode,0)),IF($F167="แพ็ก",INDEX(ProdPack,MATCH($B167,ProdCode,0)),1)),0))</f>
        <v/>
      </c>
      <c r="I167" s="8">
        <f>IF(OR($B167="",$D167="",$E167="",$F167=""),"",IF(N($H167)=0,"ตรวจรหัสหรือหน่วย",IF($D167="ปรับยอด",$E167,IF($D167="ขาย",-1,1)*ABS($E167))*$H167))</f>
        <v/>
      </c>
    </row>
    <row r="168">
      <c r="A168" s="13" t="n"/>
      <c r="B168" s="11" t="n"/>
      <c r="C168" s="6">
        <f>IF($B168="","",IFERROR(INDEX('สินค้า'!$B$2:$B$201,MATCH($B168,ProdCode,0)),"ไม่พบรหัสสินค้า"))</f>
        <v/>
      </c>
      <c r="D168" s="11" t="n"/>
      <c r="E168" s="12" t="n"/>
      <c r="F168" s="11" t="n"/>
      <c r="G168" s="11" t="n"/>
      <c r="H168" s="9">
        <f>IF(OR($B168="",$F168=""),"",IFERROR(IF($F168="ลัง",INDEX(ProdCase,MATCH($B168,ProdCode,0)),IF($F168="แพ็ก",INDEX(ProdPack,MATCH($B168,ProdCode,0)),1)),0))</f>
        <v/>
      </c>
      <c r="I168" s="8">
        <f>IF(OR($B168="",$D168="",$E168="",$F168=""),"",IF(N($H168)=0,"ตรวจรหัสหรือหน่วย",IF($D168="ปรับยอด",$E168,IF($D168="ขาย",-1,1)*ABS($E168))*$H168))</f>
        <v/>
      </c>
    </row>
    <row r="169">
      <c r="A169" s="13" t="n"/>
      <c r="B169" s="11" t="n"/>
      <c r="C169" s="6">
        <f>IF($B169="","",IFERROR(INDEX('สินค้า'!$B$2:$B$201,MATCH($B169,ProdCode,0)),"ไม่พบรหัสสินค้า"))</f>
        <v/>
      </c>
      <c r="D169" s="11" t="n"/>
      <c r="E169" s="12" t="n"/>
      <c r="F169" s="11" t="n"/>
      <c r="G169" s="11" t="n"/>
      <c r="H169" s="9">
        <f>IF(OR($B169="",$F169=""),"",IFERROR(IF($F169="ลัง",INDEX(ProdCase,MATCH($B169,ProdCode,0)),IF($F169="แพ็ก",INDEX(ProdPack,MATCH($B169,ProdCode,0)),1)),0))</f>
        <v/>
      </c>
      <c r="I169" s="8">
        <f>IF(OR($B169="",$D169="",$E169="",$F169=""),"",IF(N($H169)=0,"ตรวจรหัสหรือหน่วย",IF($D169="ปรับยอด",$E169,IF($D169="ขาย",-1,1)*ABS($E169))*$H169))</f>
        <v/>
      </c>
    </row>
    <row r="170">
      <c r="A170" s="13" t="n"/>
      <c r="B170" s="11" t="n"/>
      <c r="C170" s="6">
        <f>IF($B170="","",IFERROR(INDEX('สินค้า'!$B$2:$B$201,MATCH($B170,ProdCode,0)),"ไม่พบรหัสสินค้า"))</f>
        <v/>
      </c>
      <c r="D170" s="11" t="n"/>
      <c r="E170" s="12" t="n"/>
      <c r="F170" s="11" t="n"/>
      <c r="G170" s="11" t="n"/>
      <c r="H170" s="9">
        <f>IF(OR($B170="",$F170=""),"",IFERROR(IF($F170="ลัง",INDEX(ProdCase,MATCH($B170,ProdCode,0)),IF($F170="แพ็ก",INDEX(ProdPack,MATCH($B170,ProdCode,0)),1)),0))</f>
        <v/>
      </c>
      <c r="I170" s="8">
        <f>IF(OR($B170="",$D170="",$E170="",$F170=""),"",IF(N($H170)=0,"ตรวจรหัสหรือหน่วย",IF($D170="ปรับยอด",$E170,IF($D170="ขาย",-1,1)*ABS($E170))*$H170))</f>
        <v/>
      </c>
    </row>
    <row r="171">
      <c r="A171" s="13" t="n"/>
      <c r="B171" s="11" t="n"/>
      <c r="C171" s="6">
        <f>IF($B171="","",IFERROR(INDEX('สินค้า'!$B$2:$B$201,MATCH($B171,ProdCode,0)),"ไม่พบรหัสสินค้า"))</f>
        <v/>
      </c>
      <c r="D171" s="11" t="n"/>
      <c r="E171" s="12" t="n"/>
      <c r="F171" s="11" t="n"/>
      <c r="G171" s="11" t="n"/>
      <c r="H171" s="9">
        <f>IF(OR($B171="",$F171=""),"",IFERROR(IF($F171="ลัง",INDEX(ProdCase,MATCH($B171,ProdCode,0)),IF($F171="แพ็ก",INDEX(ProdPack,MATCH($B171,ProdCode,0)),1)),0))</f>
        <v/>
      </c>
      <c r="I171" s="8">
        <f>IF(OR($B171="",$D171="",$E171="",$F171=""),"",IF(N($H171)=0,"ตรวจรหัสหรือหน่วย",IF($D171="ปรับยอด",$E171,IF($D171="ขาย",-1,1)*ABS($E171))*$H171))</f>
        <v/>
      </c>
    </row>
    <row r="172">
      <c r="A172" s="13" t="n"/>
      <c r="B172" s="11" t="n"/>
      <c r="C172" s="6">
        <f>IF($B172="","",IFERROR(INDEX('สินค้า'!$B$2:$B$201,MATCH($B172,ProdCode,0)),"ไม่พบรหัสสินค้า"))</f>
        <v/>
      </c>
      <c r="D172" s="11" t="n"/>
      <c r="E172" s="12" t="n"/>
      <c r="F172" s="11" t="n"/>
      <c r="G172" s="11" t="n"/>
      <c r="H172" s="9">
        <f>IF(OR($B172="",$F172=""),"",IFERROR(IF($F172="ลัง",INDEX(ProdCase,MATCH($B172,ProdCode,0)),IF($F172="แพ็ก",INDEX(ProdPack,MATCH($B172,ProdCode,0)),1)),0))</f>
        <v/>
      </c>
      <c r="I172" s="8">
        <f>IF(OR($B172="",$D172="",$E172="",$F172=""),"",IF(N($H172)=0,"ตรวจรหัสหรือหน่วย",IF($D172="ปรับยอด",$E172,IF($D172="ขาย",-1,1)*ABS($E172))*$H172))</f>
        <v/>
      </c>
    </row>
    <row r="173">
      <c r="A173" s="13" t="n"/>
      <c r="B173" s="11" t="n"/>
      <c r="C173" s="6">
        <f>IF($B173="","",IFERROR(INDEX('สินค้า'!$B$2:$B$201,MATCH($B173,ProdCode,0)),"ไม่พบรหัสสินค้า"))</f>
        <v/>
      </c>
      <c r="D173" s="11" t="n"/>
      <c r="E173" s="12" t="n"/>
      <c r="F173" s="11" t="n"/>
      <c r="G173" s="11" t="n"/>
      <c r="H173" s="9">
        <f>IF(OR($B173="",$F173=""),"",IFERROR(IF($F173="ลัง",INDEX(ProdCase,MATCH($B173,ProdCode,0)),IF($F173="แพ็ก",INDEX(ProdPack,MATCH($B173,ProdCode,0)),1)),0))</f>
        <v/>
      </c>
      <c r="I173" s="8">
        <f>IF(OR($B173="",$D173="",$E173="",$F173=""),"",IF(N($H173)=0,"ตรวจรหัสหรือหน่วย",IF($D173="ปรับยอด",$E173,IF($D173="ขาย",-1,1)*ABS($E173))*$H173))</f>
        <v/>
      </c>
    </row>
    <row r="174">
      <c r="A174" s="13" t="n"/>
      <c r="B174" s="11" t="n"/>
      <c r="C174" s="6">
        <f>IF($B174="","",IFERROR(INDEX('สินค้า'!$B$2:$B$201,MATCH($B174,ProdCode,0)),"ไม่พบรหัสสินค้า"))</f>
        <v/>
      </c>
      <c r="D174" s="11" t="n"/>
      <c r="E174" s="12" t="n"/>
      <c r="F174" s="11" t="n"/>
      <c r="G174" s="11" t="n"/>
      <c r="H174" s="9">
        <f>IF(OR($B174="",$F174=""),"",IFERROR(IF($F174="ลัง",INDEX(ProdCase,MATCH($B174,ProdCode,0)),IF($F174="แพ็ก",INDEX(ProdPack,MATCH($B174,ProdCode,0)),1)),0))</f>
        <v/>
      </c>
      <c r="I174" s="8">
        <f>IF(OR($B174="",$D174="",$E174="",$F174=""),"",IF(N($H174)=0,"ตรวจรหัสหรือหน่วย",IF($D174="ปรับยอด",$E174,IF($D174="ขาย",-1,1)*ABS($E174))*$H174))</f>
        <v/>
      </c>
    </row>
    <row r="175">
      <c r="A175" s="13" t="n"/>
      <c r="B175" s="11" t="n"/>
      <c r="C175" s="6">
        <f>IF($B175="","",IFERROR(INDEX('สินค้า'!$B$2:$B$201,MATCH($B175,ProdCode,0)),"ไม่พบรหัสสินค้า"))</f>
        <v/>
      </c>
      <c r="D175" s="11" t="n"/>
      <c r="E175" s="12" t="n"/>
      <c r="F175" s="11" t="n"/>
      <c r="G175" s="11" t="n"/>
      <c r="H175" s="9">
        <f>IF(OR($B175="",$F175=""),"",IFERROR(IF($F175="ลัง",INDEX(ProdCase,MATCH($B175,ProdCode,0)),IF($F175="แพ็ก",INDEX(ProdPack,MATCH($B175,ProdCode,0)),1)),0))</f>
        <v/>
      </c>
      <c r="I175" s="8">
        <f>IF(OR($B175="",$D175="",$E175="",$F175=""),"",IF(N($H175)=0,"ตรวจรหัสหรือหน่วย",IF($D175="ปรับยอด",$E175,IF($D175="ขาย",-1,1)*ABS($E175))*$H175))</f>
        <v/>
      </c>
    </row>
    <row r="176">
      <c r="A176" s="13" t="n"/>
      <c r="B176" s="11" t="n"/>
      <c r="C176" s="6">
        <f>IF($B176="","",IFERROR(INDEX('สินค้า'!$B$2:$B$201,MATCH($B176,ProdCode,0)),"ไม่พบรหัสสินค้า"))</f>
        <v/>
      </c>
      <c r="D176" s="11" t="n"/>
      <c r="E176" s="12" t="n"/>
      <c r="F176" s="11" t="n"/>
      <c r="G176" s="11" t="n"/>
      <c r="H176" s="9">
        <f>IF(OR($B176="",$F176=""),"",IFERROR(IF($F176="ลัง",INDEX(ProdCase,MATCH($B176,ProdCode,0)),IF($F176="แพ็ก",INDEX(ProdPack,MATCH($B176,ProdCode,0)),1)),0))</f>
        <v/>
      </c>
      <c r="I176" s="8">
        <f>IF(OR($B176="",$D176="",$E176="",$F176=""),"",IF(N($H176)=0,"ตรวจรหัสหรือหน่วย",IF($D176="ปรับยอด",$E176,IF($D176="ขาย",-1,1)*ABS($E176))*$H176))</f>
        <v/>
      </c>
    </row>
    <row r="177">
      <c r="A177" s="13" t="n"/>
      <c r="B177" s="11" t="n"/>
      <c r="C177" s="6">
        <f>IF($B177="","",IFERROR(INDEX('สินค้า'!$B$2:$B$201,MATCH($B177,ProdCode,0)),"ไม่พบรหัสสินค้า"))</f>
        <v/>
      </c>
      <c r="D177" s="11" t="n"/>
      <c r="E177" s="12" t="n"/>
      <c r="F177" s="11" t="n"/>
      <c r="G177" s="11" t="n"/>
      <c r="H177" s="9">
        <f>IF(OR($B177="",$F177=""),"",IFERROR(IF($F177="ลัง",INDEX(ProdCase,MATCH($B177,ProdCode,0)),IF($F177="แพ็ก",INDEX(ProdPack,MATCH($B177,ProdCode,0)),1)),0))</f>
        <v/>
      </c>
      <c r="I177" s="8">
        <f>IF(OR($B177="",$D177="",$E177="",$F177=""),"",IF(N($H177)=0,"ตรวจรหัสหรือหน่วย",IF($D177="ปรับยอด",$E177,IF($D177="ขาย",-1,1)*ABS($E177))*$H177))</f>
        <v/>
      </c>
    </row>
    <row r="178">
      <c r="A178" s="13" t="n"/>
      <c r="B178" s="11" t="n"/>
      <c r="C178" s="6">
        <f>IF($B178="","",IFERROR(INDEX('สินค้า'!$B$2:$B$201,MATCH($B178,ProdCode,0)),"ไม่พบรหัสสินค้า"))</f>
        <v/>
      </c>
      <c r="D178" s="11" t="n"/>
      <c r="E178" s="12" t="n"/>
      <c r="F178" s="11" t="n"/>
      <c r="G178" s="11" t="n"/>
      <c r="H178" s="9">
        <f>IF(OR($B178="",$F178=""),"",IFERROR(IF($F178="ลัง",INDEX(ProdCase,MATCH($B178,ProdCode,0)),IF($F178="แพ็ก",INDEX(ProdPack,MATCH($B178,ProdCode,0)),1)),0))</f>
        <v/>
      </c>
      <c r="I178" s="8">
        <f>IF(OR($B178="",$D178="",$E178="",$F178=""),"",IF(N($H178)=0,"ตรวจรหัสหรือหน่วย",IF($D178="ปรับยอด",$E178,IF($D178="ขาย",-1,1)*ABS($E178))*$H178))</f>
        <v/>
      </c>
    </row>
    <row r="179">
      <c r="A179" s="13" t="n"/>
      <c r="B179" s="11" t="n"/>
      <c r="C179" s="6">
        <f>IF($B179="","",IFERROR(INDEX('สินค้า'!$B$2:$B$201,MATCH($B179,ProdCode,0)),"ไม่พบรหัสสินค้า"))</f>
        <v/>
      </c>
      <c r="D179" s="11" t="n"/>
      <c r="E179" s="12" t="n"/>
      <c r="F179" s="11" t="n"/>
      <c r="G179" s="11" t="n"/>
      <c r="H179" s="9">
        <f>IF(OR($B179="",$F179=""),"",IFERROR(IF($F179="ลัง",INDEX(ProdCase,MATCH($B179,ProdCode,0)),IF($F179="แพ็ก",INDEX(ProdPack,MATCH($B179,ProdCode,0)),1)),0))</f>
        <v/>
      </c>
      <c r="I179" s="8">
        <f>IF(OR($B179="",$D179="",$E179="",$F179=""),"",IF(N($H179)=0,"ตรวจรหัสหรือหน่วย",IF($D179="ปรับยอด",$E179,IF($D179="ขาย",-1,1)*ABS($E179))*$H179))</f>
        <v/>
      </c>
    </row>
    <row r="180">
      <c r="A180" s="13" t="n"/>
      <c r="B180" s="11" t="n"/>
      <c r="C180" s="6">
        <f>IF($B180="","",IFERROR(INDEX('สินค้า'!$B$2:$B$201,MATCH($B180,ProdCode,0)),"ไม่พบรหัสสินค้า"))</f>
        <v/>
      </c>
      <c r="D180" s="11" t="n"/>
      <c r="E180" s="12" t="n"/>
      <c r="F180" s="11" t="n"/>
      <c r="G180" s="11" t="n"/>
      <c r="H180" s="9">
        <f>IF(OR($B180="",$F180=""),"",IFERROR(IF($F180="ลัง",INDEX(ProdCase,MATCH($B180,ProdCode,0)),IF($F180="แพ็ก",INDEX(ProdPack,MATCH($B180,ProdCode,0)),1)),0))</f>
        <v/>
      </c>
      <c r="I180" s="8">
        <f>IF(OR($B180="",$D180="",$E180="",$F180=""),"",IF(N($H180)=0,"ตรวจรหัสหรือหน่วย",IF($D180="ปรับยอด",$E180,IF($D180="ขาย",-1,1)*ABS($E180))*$H180))</f>
        <v/>
      </c>
    </row>
    <row r="181">
      <c r="A181" s="13" t="n"/>
      <c r="B181" s="11" t="n"/>
      <c r="C181" s="6">
        <f>IF($B181="","",IFERROR(INDEX('สินค้า'!$B$2:$B$201,MATCH($B181,ProdCode,0)),"ไม่พบรหัสสินค้า"))</f>
        <v/>
      </c>
      <c r="D181" s="11" t="n"/>
      <c r="E181" s="12" t="n"/>
      <c r="F181" s="11" t="n"/>
      <c r="G181" s="11" t="n"/>
      <c r="H181" s="9">
        <f>IF(OR($B181="",$F181=""),"",IFERROR(IF($F181="ลัง",INDEX(ProdCase,MATCH($B181,ProdCode,0)),IF($F181="แพ็ก",INDEX(ProdPack,MATCH($B181,ProdCode,0)),1)),0))</f>
        <v/>
      </c>
      <c r="I181" s="8">
        <f>IF(OR($B181="",$D181="",$E181="",$F181=""),"",IF(N($H181)=0,"ตรวจรหัสหรือหน่วย",IF($D181="ปรับยอด",$E181,IF($D181="ขาย",-1,1)*ABS($E181))*$H181))</f>
        <v/>
      </c>
    </row>
    <row r="182">
      <c r="A182" s="13" t="n"/>
      <c r="B182" s="11" t="n"/>
      <c r="C182" s="6">
        <f>IF($B182="","",IFERROR(INDEX('สินค้า'!$B$2:$B$201,MATCH($B182,ProdCode,0)),"ไม่พบรหัสสินค้า"))</f>
        <v/>
      </c>
      <c r="D182" s="11" t="n"/>
      <c r="E182" s="12" t="n"/>
      <c r="F182" s="11" t="n"/>
      <c r="G182" s="11" t="n"/>
      <c r="H182" s="9">
        <f>IF(OR($B182="",$F182=""),"",IFERROR(IF($F182="ลัง",INDEX(ProdCase,MATCH($B182,ProdCode,0)),IF($F182="แพ็ก",INDEX(ProdPack,MATCH($B182,ProdCode,0)),1)),0))</f>
        <v/>
      </c>
      <c r="I182" s="8">
        <f>IF(OR($B182="",$D182="",$E182="",$F182=""),"",IF(N($H182)=0,"ตรวจรหัสหรือหน่วย",IF($D182="ปรับยอด",$E182,IF($D182="ขาย",-1,1)*ABS($E182))*$H182))</f>
        <v/>
      </c>
    </row>
    <row r="183">
      <c r="A183" s="13" t="n"/>
      <c r="B183" s="11" t="n"/>
      <c r="C183" s="6">
        <f>IF($B183="","",IFERROR(INDEX('สินค้า'!$B$2:$B$201,MATCH($B183,ProdCode,0)),"ไม่พบรหัสสินค้า"))</f>
        <v/>
      </c>
      <c r="D183" s="11" t="n"/>
      <c r="E183" s="12" t="n"/>
      <c r="F183" s="11" t="n"/>
      <c r="G183" s="11" t="n"/>
      <c r="H183" s="9">
        <f>IF(OR($B183="",$F183=""),"",IFERROR(IF($F183="ลัง",INDEX(ProdCase,MATCH($B183,ProdCode,0)),IF($F183="แพ็ก",INDEX(ProdPack,MATCH($B183,ProdCode,0)),1)),0))</f>
        <v/>
      </c>
      <c r="I183" s="8">
        <f>IF(OR($B183="",$D183="",$E183="",$F183=""),"",IF(N($H183)=0,"ตรวจรหัสหรือหน่วย",IF($D183="ปรับยอด",$E183,IF($D183="ขาย",-1,1)*ABS($E183))*$H183))</f>
        <v/>
      </c>
    </row>
    <row r="184">
      <c r="A184" s="13" t="n"/>
      <c r="B184" s="11" t="n"/>
      <c r="C184" s="6">
        <f>IF($B184="","",IFERROR(INDEX('สินค้า'!$B$2:$B$201,MATCH($B184,ProdCode,0)),"ไม่พบรหัสสินค้า"))</f>
        <v/>
      </c>
      <c r="D184" s="11" t="n"/>
      <c r="E184" s="12" t="n"/>
      <c r="F184" s="11" t="n"/>
      <c r="G184" s="11" t="n"/>
      <c r="H184" s="9">
        <f>IF(OR($B184="",$F184=""),"",IFERROR(IF($F184="ลัง",INDEX(ProdCase,MATCH($B184,ProdCode,0)),IF($F184="แพ็ก",INDEX(ProdPack,MATCH($B184,ProdCode,0)),1)),0))</f>
        <v/>
      </c>
      <c r="I184" s="8">
        <f>IF(OR($B184="",$D184="",$E184="",$F184=""),"",IF(N($H184)=0,"ตรวจรหัสหรือหน่วย",IF($D184="ปรับยอด",$E184,IF($D184="ขาย",-1,1)*ABS($E184))*$H184))</f>
        <v/>
      </c>
    </row>
    <row r="185">
      <c r="A185" s="13" t="n"/>
      <c r="B185" s="11" t="n"/>
      <c r="C185" s="6">
        <f>IF($B185="","",IFERROR(INDEX('สินค้า'!$B$2:$B$201,MATCH($B185,ProdCode,0)),"ไม่พบรหัสสินค้า"))</f>
        <v/>
      </c>
      <c r="D185" s="11" t="n"/>
      <c r="E185" s="12" t="n"/>
      <c r="F185" s="11" t="n"/>
      <c r="G185" s="11" t="n"/>
      <c r="H185" s="9">
        <f>IF(OR($B185="",$F185=""),"",IFERROR(IF($F185="ลัง",INDEX(ProdCase,MATCH($B185,ProdCode,0)),IF($F185="แพ็ก",INDEX(ProdPack,MATCH($B185,ProdCode,0)),1)),0))</f>
        <v/>
      </c>
      <c r="I185" s="8">
        <f>IF(OR($B185="",$D185="",$E185="",$F185=""),"",IF(N($H185)=0,"ตรวจรหัสหรือหน่วย",IF($D185="ปรับยอด",$E185,IF($D185="ขาย",-1,1)*ABS($E185))*$H185))</f>
        <v/>
      </c>
    </row>
    <row r="186">
      <c r="A186" s="13" t="n"/>
      <c r="B186" s="11" t="n"/>
      <c r="C186" s="6">
        <f>IF($B186="","",IFERROR(INDEX('สินค้า'!$B$2:$B$201,MATCH($B186,ProdCode,0)),"ไม่พบรหัสสินค้า"))</f>
        <v/>
      </c>
      <c r="D186" s="11" t="n"/>
      <c r="E186" s="12" t="n"/>
      <c r="F186" s="11" t="n"/>
      <c r="G186" s="11" t="n"/>
      <c r="H186" s="9">
        <f>IF(OR($B186="",$F186=""),"",IFERROR(IF($F186="ลัง",INDEX(ProdCase,MATCH($B186,ProdCode,0)),IF($F186="แพ็ก",INDEX(ProdPack,MATCH($B186,ProdCode,0)),1)),0))</f>
        <v/>
      </c>
      <c r="I186" s="8">
        <f>IF(OR($B186="",$D186="",$E186="",$F186=""),"",IF(N($H186)=0,"ตรวจรหัสหรือหน่วย",IF($D186="ปรับยอด",$E186,IF($D186="ขาย",-1,1)*ABS($E186))*$H186))</f>
        <v/>
      </c>
    </row>
    <row r="187">
      <c r="A187" s="13" t="n"/>
      <c r="B187" s="11" t="n"/>
      <c r="C187" s="6">
        <f>IF($B187="","",IFERROR(INDEX('สินค้า'!$B$2:$B$201,MATCH($B187,ProdCode,0)),"ไม่พบรหัสสินค้า"))</f>
        <v/>
      </c>
      <c r="D187" s="11" t="n"/>
      <c r="E187" s="12" t="n"/>
      <c r="F187" s="11" t="n"/>
      <c r="G187" s="11" t="n"/>
      <c r="H187" s="9">
        <f>IF(OR($B187="",$F187=""),"",IFERROR(IF($F187="ลัง",INDEX(ProdCase,MATCH($B187,ProdCode,0)),IF($F187="แพ็ก",INDEX(ProdPack,MATCH($B187,ProdCode,0)),1)),0))</f>
        <v/>
      </c>
      <c r="I187" s="8">
        <f>IF(OR($B187="",$D187="",$E187="",$F187=""),"",IF(N($H187)=0,"ตรวจรหัสหรือหน่วย",IF($D187="ปรับยอด",$E187,IF($D187="ขาย",-1,1)*ABS($E187))*$H187))</f>
        <v/>
      </c>
    </row>
    <row r="188">
      <c r="A188" s="13" t="n"/>
      <c r="B188" s="11" t="n"/>
      <c r="C188" s="6">
        <f>IF($B188="","",IFERROR(INDEX('สินค้า'!$B$2:$B$201,MATCH($B188,ProdCode,0)),"ไม่พบรหัสสินค้า"))</f>
        <v/>
      </c>
      <c r="D188" s="11" t="n"/>
      <c r="E188" s="12" t="n"/>
      <c r="F188" s="11" t="n"/>
      <c r="G188" s="11" t="n"/>
      <c r="H188" s="9">
        <f>IF(OR($B188="",$F188=""),"",IFERROR(IF($F188="ลัง",INDEX(ProdCase,MATCH($B188,ProdCode,0)),IF($F188="แพ็ก",INDEX(ProdPack,MATCH($B188,ProdCode,0)),1)),0))</f>
        <v/>
      </c>
      <c r="I188" s="8">
        <f>IF(OR($B188="",$D188="",$E188="",$F188=""),"",IF(N($H188)=0,"ตรวจรหัสหรือหน่วย",IF($D188="ปรับยอด",$E188,IF($D188="ขาย",-1,1)*ABS($E188))*$H188))</f>
        <v/>
      </c>
    </row>
    <row r="189">
      <c r="A189" s="13" t="n"/>
      <c r="B189" s="11" t="n"/>
      <c r="C189" s="6">
        <f>IF($B189="","",IFERROR(INDEX('สินค้า'!$B$2:$B$201,MATCH($B189,ProdCode,0)),"ไม่พบรหัสสินค้า"))</f>
        <v/>
      </c>
      <c r="D189" s="11" t="n"/>
      <c r="E189" s="12" t="n"/>
      <c r="F189" s="11" t="n"/>
      <c r="G189" s="11" t="n"/>
      <c r="H189" s="9">
        <f>IF(OR($B189="",$F189=""),"",IFERROR(IF($F189="ลัง",INDEX(ProdCase,MATCH($B189,ProdCode,0)),IF($F189="แพ็ก",INDEX(ProdPack,MATCH($B189,ProdCode,0)),1)),0))</f>
        <v/>
      </c>
      <c r="I189" s="8">
        <f>IF(OR($B189="",$D189="",$E189="",$F189=""),"",IF(N($H189)=0,"ตรวจรหัสหรือหน่วย",IF($D189="ปรับยอด",$E189,IF($D189="ขาย",-1,1)*ABS($E189))*$H189))</f>
        <v/>
      </c>
    </row>
    <row r="190">
      <c r="A190" s="13" t="n"/>
      <c r="B190" s="11" t="n"/>
      <c r="C190" s="6">
        <f>IF($B190="","",IFERROR(INDEX('สินค้า'!$B$2:$B$201,MATCH($B190,ProdCode,0)),"ไม่พบรหัสสินค้า"))</f>
        <v/>
      </c>
      <c r="D190" s="11" t="n"/>
      <c r="E190" s="12" t="n"/>
      <c r="F190" s="11" t="n"/>
      <c r="G190" s="11" t="n"/>
      <c r="H190" s="9">
        <f>IF(OR($B190="",$F190=""),"",IFERROR(IF($F190="ลัง",INDEX(ProdCase,MATCH($B190,ProdCode,0)),IF($F190="แพ็ก",INDEX(ProdPack,MATCH($B190,ProdCode,0)),1)),0))</f>
        <v/>
      </c>
      <c r="I190" s="8">
        <f>IF(OR($B190="",$D190="",$E190="",$F190=""),"",IF(N($H190)=0,"ตรวจรหัสหรือหน่วย",IF($D190="ปรับยอด",$E190,IF($D190="ขาย",-1,1)*ABS($E190))*$H190))</f>
        <v/>
      </c>
    </row>
    <row r="191">
      <c r="A191" s="13" t="n"/>
      <c r="B191" s="11" t="n"/>
      <c r="C191" s="6">
        <f>IF($B191="","",IFERROR(INDEX('สินค้า'!$B$2:$B$201,MATCH($B191,ProdCode,0)),"ไม่พบรหัสสินค้า"))</f>
        <v/>
      </c>
      <c r="D191" s="11" t="n"/>
      <c r="E191" s="12" t="n"/>
      <c r="F191" s="11" t="n"/>
      <c r="G191" s="11" t="n"/>
      <c r="H191" s="9">
        <f>IF(OR($B191="",$F191=""),"",IFERROR(IF($F191="ลัง",INDEX(ProdCase,MATCH($B191,ProdCode,0)),IF($F191="แพ็ก",INDEX(ProdPack,MATCH($B191,ProdCode,0)),1)),0))</f>
        <v/>
      </c>
      <c r="I191" s="8">
        <f>IF(OR($B191="",$D191="",$E191="",$F191=""),"",IF(N($H191)=0,"ตรวจรหัสหรือหน่วย",IF($D191="ปรับยอด",$E191,IF($D191="ขาย",-1,1)*ABS($E191))*$H191))</f>
        <v/>
      </c>
    </row>
    <row r="192">
      <c r="A192" s="13" t="n"/>
      <c r="B192" s="11" t="n"/>
      <c r="C192" s="6">
        <f>IF($B192="","",IFERROR(INDEX('สินค้า'!$B$2:$B$201,MATCH($B192,ProdCode,0)),"ไม่พบรหัสสินค้า"))</f>
        <v/>
      </c>
      <c r="D192" s="11" t="n"/>
      <c r="E192" s="12" t="n"/>
      <c r="F192" s="11" t="n"/>
      <c r="G192" s="11" t="n"/>
      <c r="H192" s="9">
        <f>IF(OR($B192="",$F192=""),"",IFERROR(IF($F192="ลัง",INDEX(ProdCase,MATCH($B192,ProdCode,0)),IF($F192="แพ็ก",INDEX(ProdPack,MATCH($B192,ProdCode,0)),1)),0))</f>
        <v/>
      </c>
      <c r="I192" s="8">
        <f>IF(OR($B192="",$D192="",$E192="",$F192=""),"",IF(N($H192)=0,"ตรวจรหัสหรือหน่วย",IF($D192="ปรับยอด",$E192,IF($D192="ขาย",-1,1)*ABS($E192))*$H192))</f>
        <v/>
      </c>
    </row>
    <row r="193">
      <c r="A193" s="13" t="n"/>
      <c r="B193" s="11" t="n"/>
      <c r="C193" s="6">
        <f>IF($B193="","",IFERROR(INDEX('สินค้า'!$B$2:$B$201,MATCH($B193,ProdCode,0)),"ไม่พบรหัสสินค้า"))</f>
        <v/>
      </c>
      <c r="D193" s="11" t="n"/>
      <c r="E193" s="12" t="n"/>
      <c r="F193" s="11" t="n"/>
      <c r="G193" s="11" t="n"/>
      <c r="H193" s="9">
        <f>IF(OR($B193="",$F193=""),"",IFERROR(IF($F193="ลัง",INDEX(ProdCase,MATCH($B193,ProdCode,0)),IF($F193="แพ็ก",INDEX(ProdPack,MATCH($B193,ProdCode,0)),1)),0))</f>
        <v/>
      </c>
      <c r="I193" s="8">
        <f>IF(OR($B193="",$D193="",$E193="",$F193=""),"",IF(N($H193)=0,"ตรวจรหัสหรือหน่วย",IF($D193="ปรับยอด",$E193,IF($D193="ขาย",-1,1)*ABS($E193))*$H193))</f>
        <v/>
      </c>
    </row>
    <row r="194">
      <c r="A194" s="13" t="n"/>
      <c r="B194" s="11" t="n"/>
      <c r="C194" s="6">
        <f>IF($B194="","",IFERROR(INDEX('สินค้า'!$B$2:$B$201,MATCH($B194,ProdCode,0)),"ไม่พบรหัสสินค้า"))</f>
        <v/>
      </c>
      <c r="D194" s="11" t="n"/>
      <c r="E194" s="12" t="n"/>
      <c r="F194" s="11" t="n"/>
      <c r="G194" s="11" t="n"/>
      <c r="H194" s="9">
        <f>IF(OR($B194="",$F194=""),"",IFERROR(IF($F194="ลัง",INDEX(ProdCase,MATCH($B194,ProdCode,0)),IF($F194="แพ็ก",INDEX(ProdPack,MATCH($B194,ProdCode,0)),1)),0))</f>
        <v/>
      </c>
      <c r="I194" s="8">
        <f>IF(OR($B194="",$D194="",$E194="",$F194=""),"",IF(N($H194)=0,"ตรวจรหัสหรือหน่วย",IF($D194="ปรับยอด",$E194,IF($D194="ขาย",-1,1)*ABS($E194))*$H194))</f>
        <v/>
      </c>
    </row>
    <row r="195">
      <c r="A195" s="13" t="n"/>
      <c r="B195" s="11" t="n"/>
      <c r="C195" s="6">
        <f>IF($B195="","",IFERROR(INDEX('สินค้า'!$B$2:$B$201,MATCH($B195,ProdCode,0)),"ไม่พบรหัสสินค้า"))</f>
        <v/>
      </c>
      <c r="D195" s="11" t="n"/>
      <c r="E195" s="12" t="n"/>
      <c r="F195" s="11" t="n"/>
      <c r="G195" s="11" t="n"/>
      <c r="H195" s="9">
        <f>IF(OR($B195="",$F195=""),"",IFERROR(IF($F195="ลัง",INDEX(ProdCase,MATCH($B195,ProdCode,0)),IF($F195="แพ็ก",INDEX(ProdPack,MATCH($B195,ProdCode,0)),1)),0))</f>
        <v/>
      </c>
      <c r="I195" s="8">
        <f>IF(OR($B195="",$D195="",$E195="",$F195=""),"",IF(N($H195)=0,"ตรวจรหัสหรือหน่วย",IF($D195="ปรับยอด",$E195,IF($D195="ขาย",-1,1)*ABS($E195))*$H195))</f>
        <v/>
      </c>
    </row>
    <row r="196">
      <c r="A196" s="13" t="n"/>
      <c r="B196" s="11" t="n"/>
      <c r="C196" s="6">
        <f>IF($B196="","",IFERROR(INDEX('สินค้า'!$B$2:$B$201,MATCH($B196,ProdCode,0)),"ไม่พบรหัสสินค้า"))</f>
        <v/>
      </c>
      <c r="D196" s="11" t="n"/>
      <c r="E196" s="12" t="n"/>
      <c r="F196" s="11" t="n"/>
      <c r="G196" s="11" t="n"/>
      <c r="H196" s="9">
        <f>IF(OR($B196="",$F196=""),"",IFERROR(IF($F196="ลัง",INDEX(ProdCase,MATCH($B196,ProdCode,0)),IF($F196="แพ็ก",INDEX(ProdPack,MATCH($B196,ProdCode,0)),1)),0))</f>
        <v/>
      </c>
      <c r="I196" s="8">
        <f>IF(OR($B196="",$D196="",$E196="",$F196=""),"",IF(N($H196)=0,"ตรวจรหัสหรือหน่วย",IF($D196="ปรับยอด",$E196,IF($D196="ขาย",-1,1)*ABS($E196))*$H196))</f>
        <v/>
      </c>
    </row>
    <row r="197">
      <c r="A197" s="13" t="n"/>
      <c r="B197" s="11" t="n"/>
      <c r="C197" s="6">
        <f>IF($B197="","",IFERROR(INDEX('สินค้า'!$B$2:$B$201,MATCH($B197,ProdCode,0)),"ไม่พบรหัสสินค้า"))</f>
        <v/>
      </c>
      <c r="D197" s="11" t="n"/>
      <c r="E197" s="12" t="n"/>
      <c r="F197" s="11" t="n"/>
      <c r="G197" s="11" t="n"/>
      <c r="H197" s="9">
        <f>IF(OR($B197="",$F197=""),"",IFERROR(IF($F197="ลัง",INDEX(ProdCase,MATCH($B197,ProdCode,0)),IF($F197="แพ็ก",INDEX(ProdPack,MATCH($B197,ProdCode,0)),1)),0))</f>
        <v/>
      </c>
      <c r="I197" s="8">
        <f>IF(OR($B197="",$D197="",$E197="",$F197=""),"",IF(N($H197)=0,"ตรวจรหัสหรือหน่วย",IF($D197="ปรับยอด",$E197,IF($D197="ขาย",-1,1)*ABS($E197))*$H197))</f>
        <v/>
      </c>
    </row>
    <row r="198">
      <c r="A198" s="13" t="n"/>
      <c r="B198" s="11" t="n"/>
      <c r="C198" s="6">
        <f>IF($B198="","",IFERROR(INDEX('สินค้า'!$B$2:$B$201,MATCH($B198,ProdCode,0)),"ไม่พบรหัสสินค้า"))</f>
        <v/>
      </c>
      <c r="D198" s="11" t="n"/>
      <c r="E198" s="12" t="n"/>
      <c r="F198" s="11" t="n"/>
      <c r="G198" s="11" t="n"/>
      <c r="H198" s="9">
        <f>IF(OR($B198="",$F198=""),"",IFERROR(IF($F198="ลัง",INDEX(ProdCase,MATCH($B198,ProdCode,0)),IF($F198="แพ็ก",INDEX(ProdPack,MATCH($B198,ProdCode,0)),1)),0))</f>
        <v/>
      </c>
      <c r="I198" s="8">
        <f>IF(OR($B198="",$D198="",$E198="",$F198=""),"",IF(N($H198)=0,"ตรวจรหัสหรือหน่วย",IF($D198="ปรับยอด",$E198,IF($D198="ขาย",-1,1)*ABS($E198))*$H198))</f>
        <v/>
      </c>
    </row>
    <row r="199">
      <c r="A199" s="13" t="n"/>
      <c r="B199" s="11" t="n"/>
      <c r="C199" s="6">
        <f>IF($B199="","",IFERROR(INDEX('สินค้า'!$B$2:$B$201,MATCH($B199,ProdCode,0)),"ไม่พบรหัสสินค้า"))</f>
        <v/>
      </c>
      <c r="D199" s="11" t="n"/>
      <c r="E199" s="12" t="n"/>
      <c r="F199" s="11" t="n"/>
      <c r="G199" s="11" t="n"/>
      <c r="H199" s="9">
        <f>IF(OR($B199="",$F199=""),"",IFERROR(IF($F199="ลัง",INDEX(ProdCase,MATCH($B199,ProdCode,0)),IF($F199="แพ็ก",INDEX(ProdPack,MATCH($B199,ProdCode,0)),1)),0))</f>
        <v/>
      </c>
      <c r="I199" s="8">
        <f>IF(OR($B199="",$D199="",$E199="",$F199=""),"",IF(N($H199)=0,"ตรวจรหัสหรือหน่วย",IF($D199="ปรับยอด",$E199,IF($D199="ขาย",-1,1)*ABS($E199))*$H199))</f>
        <v/>
      </c>
    </row>
    <row r="200">
      <c r="A200" s="13" t="n"/>
      <c r="B200" s="11" t="n"/>
      <c r="C200" s="6">
        <f>IF($B200="","",IFERROR(INDEX('สินค้า'!$B$2:$B$201,MATCH($B200,ProdCode,0)),"ไม่พบรหัสสินค้า"))</f>
        <v/>
      </c>
      <c r="D200" s="11" t="n"/>
      <c r="E200" s="12" t="n"/>
      <c r="F200" s="11" t="n"/>
      <c r="G200" s="11" t="n"/>
      <c r="H200" s="9">
        <f>IF(OR($B200="",$F200=""),"",IFERROR(IF($F200="ลัง",INDEX(ProdCase,MATCH($B200,ProdCode,0)),IF($F200="แพ็ก",INDEX(ProdPack,MATCH($B200,ProdCode,0)),1)),0))</f>
        <v/>
      </c>
      <c r="I200" s="8">
        <f>IF(OR($B200="",$D200="",$E200="",$F200=""),"",IF(N($H200)=0,"ตรวจรหัสหรือหน่วย",IF($D200="ปรับยอด",$E200,IF($D200="ขาย",-1,1)*ABS($E200))*$H200))</f>
        <v/>
      </c>
    </row>
    <row r="201">
      <c r="A201" s="13" t="n"/>
      <c r="B201" s="11" t="n"/>
      <c r="C201" s="6">
        <f>IF($B201="","",IFERROR(INDEX('สินค้า'!$B$2:$B$201,MATCH($B201,ProdCode,0)),"ไม่พบรหัสสินค้า"))</f>
        <v/>
      </c>
      <c r="D201" s="11" t="n"/>
      <c r="E201" s="12" t="n"/>
      <c r="F201" s="11" t="n"/>
      <c r="G201" s="11" t="n"/>
      <c r="H201" s="9">
        <f>IF(OR($B201="",$F201=""),"",IFERROR(IF($F201="ลัง",INDEX(ProdCase,MATCH($B201,ProdCode,0)),IF($F201="แพ็ก",INDEX(ProdPack,MATCH($B201,ProdCode,0)),1)),0))</f>
        <v/>
      </c>
      <c r="I201" s="8">
        <f>IF(OR($B201="",$D201="",$E201="",$F201=""),"",IF(N($H201)=0,"ตรวจรหัสหรือหน่วย",IF($D201="ปรับยอด",$E201,IF($D201="ขาย",-1,1)*ABS($E201))*$H201))</f>
        <v/>
      </c>
    </row>
    <row r="202">
      <c r="A202" s="13" t="n"/>
      <c r="B202" s="11" t="n"/>
      <c r="C202" s="6">
        <f>IF($B202="","",IFERROR(INDEX('สินค้า'!$B$2:$B$201,MATCH($B202,ProdCode,0)),"ไม่พบรหัสสินค้า"))</f>
        <v/>
      </c>
      <c r="D202" s="11" t="n"/>
      <c r="E202" s="12" t="n"/>
      <c r="F202" s="11" t="n"/>
      <c r="G202" s="11" t="n"/>
      <c r="H202" s="9">
        <f>IF(OR($B202="",$F202=""),"",IFERROR(IF($F202="ลัง",INDEX(ProdCase,MATCH($B202,ProdCode,0)),IF($F202="แพ็ก",INDEX(ProdPack,MATCH($B202,ProdCode,0)),1)),0))</f>
        <v/>
      </c>
      <c r="I202" s="8">
        <f>IF(OR($B202="",$D202="",$E202="",$F202=""),"",IF(N($H202)=0,"ตรวจรหัสหรือหน่วย",IF($D202="ปรับยอด",$E202,IF($D202="ขาย",-1,1)*ABS($E202))*$H202))</f>
        <v/>
      </c>
    </row>
    <row r="203">
      <c r="A203" s="13" t="n"/>
      <c r="B203" s="11" t="n"/>
      <c r="C203" s="6">
        <f>IF($B203="","",IFERROR(INDEX('สินค้า'!$B$2:$B$201,MATCH($B203,ProdCode,0)),"ไม่พบรหัสสินค้า"))</f>
        <v/>
      </c>
      <c r="D203" s="11" t="n"/>
      <c r="E203" s="12" t="n"/>
      <c r="F203" s="11" t="n"/>
      <c r="G203" s="11" t="n"/>
      <c r="H203" s="9">
        <f>IF(OR($B203="",$F203=""),"",IFERROR(IF($F203="ลัง",INDEX(ProdCase,MATCH($B203,ProdCode,0)),IF($F203="แพ็ก",INDEX(ProdPack,MATCH($B203,ProdCode,0)),1)),0))</f>
        <v/>
      </c>
      <c r="I203" s="8">
        <f>IF(OR($B203="",$D203="",$E203="",$F203=""),"",IF(N($H203)=0,"ตรวจรหัสหรือหน่วย",IF($D203="ปรับยอด",$E203,IF($D203="ขาย",-1,1)*ABS($E203))*$H203))</f>
        <v/>
      </c>
    </row>
    <row r="204">
      <c r="A204" s="13" t="n"/>
      <c r="B204" s="11" t="n"/>
      <c r="C204" s="6">
        <f>IF($B204="","",IFERROR(INDEX('สินค้า'!$B$2:$B$201,MATCH($B204,ProdCode,0)),"ไม่พบรหัสสินค้า"))</f>
        <v/>
      </c>
      <c r="D204" s="11" t="n"/>
      <c r="E204" s="12" t="n"/>
      <c r="F204" s="11" t="n"/>
      <c r="G204" s="11" t="n"/>
      <c r="H204" s="9">
        <f>IF(OR($B204="",$F204=""),"",IFERROR(IF($F204="ลัง",INDEX(ProdCase,MATCH($B204,ProdCode,0)),IF($F204="แพ็ก",INDEX(ProdPack,MATCH($B204,ProdCode,0)),1)),0))</f>
        <v/>
      </c>
      <c r="I204" s="8">
        <f>IF(OR($B204="",$D204="",$E204="",$F204=""),"",IF(N($H204)=0,"ตรวจรหัสหรือหน่วย",IF($D204="ปรับยอด",$E204,IF($D204="ขาย",-1,1)*ABS($E204))*$H204))</f>
        <v/>
      </c>
    </row>
    <row r="205">
      <c r="A205" s="13" t="n"/>
      <c r="B205" s="11" t="n"/>
      <c r="C205" s="6">
        <f>IF($B205="","",IFERROR(INDEX('สินค้า'!$B$2:$B$201,MATCH($B205,ProdCode,0)),"ไม่พบรหัสสินค้า"))</f>
        <v/>
      </c>
      <c r="D205" s="11" t="n"/>
      <c r="E205" s="12" t="n"/>
      <c r="F205" s="11" t="n"/>
      <c r="G205" s="11" t="n"/>
      <c r="H205" s="9">
        <f>IF(OR($B205="",$F205=""),"",IFERROR(IF($F205="ลัง",INDEX(ProdCase,MATCH($B205,ProdCode,0)),IF($F205="แพ็ก",INDEX(ProdPack,MATCH($B205,ProdCode,0)),1)),0))</f>
        <v/>
      </c>
      <c r="I205" s="8">
        <f>IF(OR($B205="",$D205="",$E205="",$F205=""),"",IF(N($H205)=0,"ตรวจรหัสหรือหน่วย",IF($D205="ปรับยอด",$E205,IF($D205="ขาย",-1,1)*ABS($E205))*$H205))</f>
        <v/>
      </c>
    </row>
    <row r="206">
      <c r="A206" s="13" t="n"/>
      <c r="B206" s="11" t="n"/>
      <c r="C206" s="6">
        <f>IF($B206="","",IFERROR(INDEX('สินค้า'!$B$2:$B$201,MATCH($B206,ProdCode,0)),"ไม่พบรหัสสินค้า"))</f>
        <v/>
      </c>
      <c r="D206" s="11" t="n"/>
      <c r="E206" s="12" t="n"/>
      <c r="F206" s="11" t="n"/>
      <c r="G206" s="11" t="n"/>
      <c r="H206" s="9">
        <f>IF(OR($B206="",$F206=""),"",IFERROR(IF($F206="ลัง",INDEX(ProdCase,MATCH($B206,ProdCode,0)),IF($F206="แพ็ก",INDEX(ProdPack,MATCH($B206,ProdCode,0)),1)),0))</f>
        <v/>
      </c>
      <c r="I206" s="8">
        <f>IF(OR($B206="",$D206="",$E206="",$F206=""),"",IF(N($H206)=0,"ตรวจรหัสหรือหน่วย",IF($D206="ปรับยอด",$E206,IF($D206="ขาย",-1,1)*ABS($E206))*$H206))</f>
        <v/>
      </c>
    </row>
    <row r="207">
      <c r="A207" s="13" t="n"/>
      <c r="B207" s="11" t="n"/>
      <c r="C207" s="6">
        <f>IF($B207="","",IFERROR(INDEX('สินค้า'!$B$2:$B$201,MATCH($B207,ProdCode,0)),"ไม่พบรหัสสินค้า"))</f>
        <v/>
      </c>
      <c r="D207" s="11" t="n"/>
      <c r="E207" s="12" t="n"/>
      <c r="F207" s="11" t="n"/>
      <c r="G207" s="11" t="n"/>
      <c r="H207" s="9">
        <f>IF(OR($B207="",$F207=""),"",IFERROR(IF($F207="ลัง",INDEX(ProdCase,MATCH($B207,ProdCode,0)),IF($F207="แพ็ก",INDEX(ProdPack,MATCH($B207,ProdCode,0)),1)),0))</f>
        <v/>
      </c>
      <c r="I207" s="8">
        <f>IF(OR($B207="",$D207="",$E207="",$F207=""),"",IF(N($H207)=0,"ตรวจรหัสหรือหน่วย",IF($D207="ปรับยอด",$E207,IF($D207="ขาย",-1,1)*ABS($E207))*$H207))</f>
        <v/>
      </c>
    </row>
    <row r="208">
      <c r="A208" s="13" t="n"/>
      <c r="B208" s="11" t="n"/>
      <c r="C208" s="6">
        <f>IF($B208="","",IFERROR(INDEX('สินค้า'!$B$2:$B$201,MATCH($B208,ProdCode,0)),"ไม่พบรหัสสินค้า"))</f>
        <v/>
      </c>
      <c r="D208" s="11" t="n"/>
      <c r="E208" s="12" t="n"/>
      <c r="F208" s="11" t="n"/>
      <c r="G208" s="11" t="n"/>
      <c r="H208" s="9">
        <f>IF(OR($B208="",$F208=""),"",IFERROR(IF($F208="ลัง",INDEX(ProdCase,MATCH($B208,ProdCode,0)),IF($F208="แพ็ก",INDEX(ProdPack,MATCH($B208,ProdCode,0)),1)),0))</f>
        <v/>
      </c>
      <c r="I208" s="8">
        <f>IF(OR($B208="",$D208="",$E208="",$F208=""),"",IF(N($H208)=0,"ตรวจรหัสหรือหน่วย",IF($D208="ปรับยอด",$E208,IF($D208="ขาย",-1,1)*ABS($E208))*$H208))</f>
        <v/>
      </c>
    </row>
    <row r="209">
      <c r="A209" s="13" t="n"/>
      <c r="B209" s="11" t="n"/>
      <c r="C209" s="6">
        <f>IF($B209="","",IFERROR(INDEX('สินค้า'!$B$2:$B$201,MATCH($B209,ProdCode,0)),"ไม่พบรหัสสินค้า"))</f>
        <v/>
      </c>
      <c r="D209" s="11" t="n"/>
      <c r="E209" s="12" t="n"/>
      <c r="F209" s="11" t="n"/>
      <c r="G209" s="11" t="n"/>
      <c r="H209" s="9">
        <f>IF(OR($B209="",$F209=""),"",IFERROR(IF($F209="ลัง",INDEX(ProdCase,MATCH($B209,ProdCode,0)),IF($F209="แพ็ก",INDEX(ProdPack,MATCH($B209,ProdCode,0)),1)),0))</f>
        <v/>
      </c>
      <c r="I209" s="8">
        <f>IF(OR($B209="",$D209="",$E209="",$F209=""),"",IF(N($H209)=0,"ตรวจรหัสหรือหน่วย",IF($D209="ปรับยอด",$E209,IF($D209="ขาย",-1,1)*ABS($E209))*$H209))</f>
        <v/>
      </c>
    </row>
    <row r="210">
      <c r="A210" s="13" t="n"/>
      <c r="B210" s="11" t="n"/>
      <c r="C210" s="6">
        <f>IF($B210="","",IFERROR(INDEX('สินค้า'!$B$2:$B$201,MATCH($B210,ProdCode,0)),"ไม่พบรหัสสินค้า"))</f>
        <v/>
      </c>
      <c r="D210" s="11" t="n"/>
      <c r="E210" s="12" t="n"/>
      <c r="F210" s="11" t="n"/>
      <c r="G210" s="11" t="n"/>
      <c r="H210" s="9">
        <f>IF(OR($B210="",$F210=""),"",IFERROR(IF($F210="ลัง",INDEX(ProdCase,MATCH($B210,ProdCode,0)),IF($F210="แพ็ก",INDEX(ProdPack,MATCH($B210,ProdCode,0)),1)),0))</f>
        <v/>
      </c>
      <c r="I210" s="8">
        <f>IF(OR($B210="",$D210="",$E210="",$F210=""),"",IF(N($H210)=0,"ตรวจรหัสหรือหน่วย",IF($D210="ปรับยอด",$E210,IF($D210="ขาย",-1,1)*ABS($E210))*$H210))</f>
        <v/>
      </c>
    </row>
    <row r="211">
      <c r="A211" s="13" t="n"/>
      <c r="B211" s="11" t="n"/>
      <c r="C211" s="6">
        <f>IF($B211="","",IFERROR(INDEX('สินค้า'!$B$2:$B$201,MATCH($B211,ProdCode,0)),"ไม่พบรหัสสินค้า"))</f>
        <v/>
      </c>
      <c r="D211" s="11" t="n"/>
      <c r="E211" s="12" t="n"/>
      <c r="F211" s="11" t="n"/>
      <c r="G211" s="11" t="n"/>
      <c r="H211" s="9">
        <f>IF(OR($B211="",$F211=""),"",IFERROR(IF($F211="ลัง",INDEX(ProdCase,MATCH($B211,ProdCode,0)),IF($F211="แพ็ก",INDEX(ProdPack,MATCH($B211,ProdCode,0)),1)),0))</f>
        <v/>
      </c>
      <c r="I211" s="8">
        <f>IF(OR($B211="",$D211="",$E211="",$F211=""),"",IF(N($H211)=0,"ตรวจรหัสหรือหน่วย",IF($D211="ปรับยอด",$E211,IF($D211="ขาย",-1,1)*ABS($E211))*$H211))</f>
        <v/>
      </c>
    </row>
    <row r="212">
      <c r="A212" s="13" t="n"/>
      <c r="B212" s="11" t="n"/>
      <c r="C212" s="6">
        <f>IF($B212="","",IFERROR(INDEX('สินค้า'!$B$2:$B$201,MATCH($B212,ProdCode,0)),"ไม่พบรหัสสินค้า"))</f>
        <v/>
      </c>
      <c r="D212" s="11" t="n"/>
      <c r="E212" s="12" t="n"/>
      <c r="F212" s="11" t="n"/>
      <c r="G212" s="11" t="n"/>
      <c r="H212" s="9">
        <f>IF(OR($B212="",$F212=""),"",IFERROR(IF($F212="ลัง",INDEX(ProdCase,MATCH($B212,ProdCode,0)),IF($F212="แพ็ก",INDEX(ProdPack,MATCH($B212,ProdCode,0)),1)),0))</f>
        <v/>
      </c>
      <c r="I212" s="8">
        <f>IF(OR($B212="",$D212="",$E212="",$F212=""),"",IF(N($H212)=0,"ตรวจรหัสหรือหน่วย",IF($D212="ปรับยอด",$E212,IF($D212="ขาย",-1,1)*ABS($E212))*$H212))</f>
        <v/>
      </c>
    </row>
    <row r="213">
      <c r="A213" s="13" t="n"/>
      <c r="B213" s="11" t="n"/>
      <c r="C213" s="6">
        <f>IF($B213="","",IFERROR(INDEX('สินค้า'!$B$2:$B$201,MATCH($B213,ProdCode,0)),"ไม่พบรหัสสินค้า"))</f>
        <v/>
      </c>
      <c r="D213" s="11" t="n"/>
      <c r="E213" s="12" t="n"/>
      <c r="F213" s="11" t="n"/>
      <c r="G213" s="11" t="n"/>
      <c r="H213" s="9">
        <f>IF(OR($B213="",$F213=""),"",IFERROR(IF($F213="ลัง",INDEX(ProdCase,MATCH($B213,ProdCode,0)),IF($F213="แพ็ก",INDEX(ProdPack,MATCH($B213,ProdCode,0)),1)),0))</f>
        <v/>
      </c>
      <c r="I213" s="8">
        <f>IF(OR($B213="",$D213="",$E213="",$F213=""),"",IF(N($H213)=0,"ตรวจรหัสหรือหน่วย",IF($D213="ปรับยอด",$E213,IF($D213="ขาย",-1,1)*ABS($E213))*$H213))</f>
        <v/>
      </c>
    </row>
    <row r="214">
      <c r="A214" s="13" t="n"/>
      <c r="B214" s="11" t="n"/>
      <c r="C214" s="6">
        <f>IF($B214="","",IFERROR(INDEX('สินค้า'!$B$2:$B$201,MATCH($B214,ProdCode,0)),"ไม่พบรหัสสินค้า"))</f>
        <v/>
      </c>
      <c r="D214" s="11" t="n"/>
      <c r="E214" s="12" t="n"/>
      <c r="F214" s="11" t="n"/>
      <c r="G214" s="11" t="n"/>
      <c r="H214" s="9">
        <f>IF(OR($B214="",$F214=""),"",IFERROR(IF($F214="ลัง",INDEX(ProdCase,MATCH($B214,ProdCode,0)),IF($F214="แพ็ก",INDEX(ProdPack,MATCH($B214,ProdCode,0)),1)),0))</f>
        <v/>
      </c>
      <c r="I214" s="8">
        <f>IF(OR($B214="",$D214="",$E214="",$F214=""),"",IF(N($H214)=0,"ตรวจรหัสหรือหน่วย",IF($D214="ปรับยอด",$E214,IF($D214="ขาย",-1,1)*ABS($E214))*$H214))</f>
        <v/>
      </c>
    </row>
    <row r="215">
      <c r="A215" s="13" t="n"/>
      <c r="B215" s="11" t="n"/>
      <c r="C215" s="6">
        <f>IF($B215="","",IFERROR(INDEX('สินค้า'!$B$2:$B$201,MATCH($B215,ProdCode,0)),"ไม่พบรหัสสินค้า"))</f>
        <v/>
      </c>
      <c r="D215" s="11" t="n"/>
      <c r="E215" s="12" t="n"/>
      <c r="F215" s="11" t="n"/>
      <c r="G215" s="11" t="n"/>
      <c r="H215" s="9">
        <f>IF(OR($B215="",$F215=""),"",IFERROR(IF($F215="ลัง",INDEX(ProdCase,MATCH($B215,ProdCode,0)),IF($F215="แพ็ก",INDEX(ProdPack,MATCH($B215,ProdCode,0)),1)),0))</f>
        <v/>
      </c>
      <c r="I215" s="8">
        <f>IF(OR($B215="",$D215="",$E215="",$F215=""),"",IF(N($H215)=0,"ตรวจรหัสหรือหน่วย",IF($D215="ปรับยอด",$E215,IF($D215="ขาย",-1,1)*ABS($E215))*$H215))</f>
        <v/>
      </c>
    </row>
    <row r="216">
      <c r="A216" s="13" t="n"/>
      <c r="B216" s="11" t="n"/>
      <c r="C216" s="6">
        <f>IF($B216="","",IFERROR(INDEX('สินค้า'!$B$2:$B$201,MATCH($B216,ProdCode,0)),"ไม่พบรหัสสินค้า"))</f>
        <v/>
      </c>
      <c r="D216" s="11" t="n"/>
      <c r="E216" s="12" t="n"/>
      <c r="F216" s="11" t="n"/>
      <c r="G216" s="11" t="n"/>
      <c r="H216" s="9">
        <f>IF(OR($B216="",$F216=""),"",IFERROR(IF($F216="ลัง",INDEX(ProdCase,MATCH($B216,ProdCode,0)),IF($F216="แพ็ก",INDEX(ProdPack,MATCH($B216,ProdCode,0)),1)),0))</f>
        <v/>
      </c>
      <c r="I216" s="8">
        <f>IF(OR($B216="",$D216="",$E216="",$F216=""),"",IF(N($H216)=0,"ตรวจรหัสหรือหน่วย",IF($D216="ปรับยอด",$E216,IF($D216="ขาย",-1,1)*ABS($E216))*$H216))</f>
        <v/>
      </c>
    </row>
    <row r="217">
      <c r="A217" s="13" t="n"/>
      <c r="B217" s="11" t="n"/>
      <c r="C217" s="6">
        <f>IF($B217="","",IFERROR(INDEX('สินค้า'!$B$2:$B$201,MATCH($B217,ProdCode,0)),"ไม่พบรหัสสินค้า"))</f>
        <v/>
      </c>
      <c r="D217" s="11" t="n"/>
      <c r="E217" s="12" t="n"/>
      <c r="F217" s="11" t="n"/>
      <c r="G217" s="11" t="n"/>
      <c r="H217" s="9">
        <f>IF(OR($B217="",$F217=""),"",IFERROR(IF($F217="ลัง",INDEX(ProdCase,MATCH($B217,ProdCode,0)),IF($F217="แพ็ก",INDEX(ProdPack,MATCH($B217,ProdCode,0)),1)),0))</f>
        <v/>
      </c>
      <c r="I217" s="8">
        <f>IF(OR($B217="",$D217="",$E217="",$F217=""),"",IF(N($H217)=0,"ตรวจรหัสหรือหน่วย",IF($D217="ปรับยอด",$E217,IF($D217="ขาย",-1,1)*ABS($E217))*$H217))</f>
        <v/>
      </c>
    </row>
    <row r="218">
      <c r="A218" s="13" t="n"/>
      <c r="B218" s="11" t="n"/>
      <c r="C218" s="6">
        <f>IF($B218="","",IFERROR(INDEX('สินค้า'!$B$2:$B$201,MATCH($B218,ProdCode,0)),"ไม่พบรหัสสินค้า"))</f>
        <v/>
      </c>
      <c r="D218" s="11" t="n"/>
      <c r="E218" s="12" t="n"/>
      <c r="F218" s="11" t="n"/>
      <c r="G218" s="11" t="n"/>
      <c r="H218" s="9">
        <f>IF(OR($B218="",$F218=""),"",IFERROR(IF($F218="ลัง",INDEX(ProdCase,MATCH($B218,ProdCode,0)),IF($F218="แพ็ก",INDEX(ProdPack,MATCH($B218,ProdCode,0)),1)),0))</f>
        <v/>
      </c>
      <c r="I218" s="8">
        <f>IF(OR($B218="",$D218="",$E218="",$F218=""),"",IF(N($H218)=0,"ตรวจรหัสหรือหน่วย",IF($D218="ปรับยอด",$E218,IF($D218="ขาย",-1,1)*ABS($E218))*$H218))</f>
        <v/>
      </c>
    </row>
    <row r="219">
      <c r="A219" s="13" t="n"/>
      <c r="B219" s="11" t="n"/>
      <c r="C219" s="6">
        <f>IF($B219="","",IFERROR(INDEX('สินค้า'!$B$2:$B$201,MATCH($B219,ProdCode,0)),"ไม่พบรหัสสินค้า"))</f>
        <v/>
      </c>
      <c r="D219" s="11" t="n"/>
      <c r="E219" s="12" t="n"/>
      <c r="F219" s="11" t="n"/>
      <c r="G219" s="11" t="n"/>
      <c r="H219" s="9">
        <f>IF(OR($B219="",$F219=""),"",IFERROR(IF($F219="ลัง",INDEX(ProdCase,MATCH($B219,ProdCode,0)),IF($F219="แพ็ก",INDEX(ProdPack,MATCH($B219,ProdCode,0)),1)),0))</f>
        <v/>
      </c>
      <c r="I219" s="8">
        <f>IF(OR($B219="",$D219="",$E219="",$F219=""),"",IF(N($H219)=0,"ตรวจรหัสหรือหน่วย",IF($D219="ปรับยอด",$E219,IF($D219="ขาย",-1,1)*ABS($E219))*$H219))</f>
        <v/>
      </c>
    </row>
    <row r="220">
      <c r="A220" s="13" t="n"/>
      <c r="B220" s="11" t="n"/>
      <c r="C220" s="6">
        <f>IF($B220="","",IFERROR(INDEX('สินค้า'!$B$2:$B$201,MATCH($B220,ProdCode,0)),"ไม่พบรหัสสินค้า"))</f>
        <v/>
      </c>
      <c r="D220" s="11" t="n"/>
      <c r="E220" s="12" t="n"/>
      <c r="F220" s="11" t="n"/>
      <c r="G220" s="11" t="n"/>
      <c r="H220" s="9">
        <f>IF(OR($B220="",$F220=""),"",IFERROR(IF($F220="ลัง",INDEX(ProdCase,MATCH($B220,ProdCode,0)),IF($F220="แพ็ก",INDEX(ProdPack,MATCH($B220,ProdCode,0)),1)),0))</f>
        <v/>
      </c>
      <c r="I220" s="8">
        <f>IF(OR($B220="",$D220="",$E220="",$F220=""),"",IF(N($H220)=0,"ตรวจรหัสหรือหน่วย",IF($D220="ปรับยอด",$E220,IF($D220="ขาย",-1,1)*ABS($E220))*$H220))</f>
        <v/>
      </c>
    </row>
    <row r="221">
      <c r="A221" s="13" t="n"/>
      <c r="B221" s="11" t="n"/>
      <c r="C221" s="6">
        <f>IF($B221="","",IFERROR(INDEX('สินค้า'!$B$2:$B$201,MATCH($B221,ProdCode,0)),"ไม่พบรหัสสินค้า"))</f>
        <v/>
      </c>
      <c r="D221" s="11" t="n"/>
      <c r="E221" s="12" t="n"/>
      <c r="F221" s="11" t="n"/>
      <c r="G221" s="11" t="n"/>
      <c r="H221" s="9">
        <f>IF(OR($B221="",$F221=""),"",IFERROR(IF($F221="ลัง",INDEX(ProdCase,MATCH($B221,ProdCode,0)),IF($F221="แพ็ก",INDEX(ProdPack,MATCH($B221,ProdCode,0)),1)),0))</f>
        <v/>
      </c>
      <c r="I221" s="8">
        <f>IF(OR($B221="",$D221="",$E221="",$F221=""),"",IF(N($H221)=0,"ตรวจรหัสหรือหน่วย",IF($D221="ปรับยอด",$E221,IF($D221="ขาย",-1,1)*ABS($E221))*$H221))</f>
        <v/>
      </c>
    </row>
    <row r="222">
      <c r="A222" s="13" t="n"/>
      <c r="B222" s="11" t="n"/>
      <c r="C222" s="6">
        <f>IF($B222="","",IFERROR(INDEX('สินค้า'!$B$2:$B$201,MATCH($B222,ProdCode,0)),"ไม่พบรหัสสินค้า"))</f>
        <v/>
      </c>
      <c r="D222" s="11" t="n"/>
      <c r="E222" s="12" t="n"/>
      <c r="F222" s="11" t="n"/>
      <c r="G222" s="11" t="n"/>
      <c r="H222" s="9">
        <f>IF(OR($B222="",$F222=""),"",IFERROR(IF($F222="ลัง",INDEX(ProdCase,MATCH($B222,ProdCode,0)),IF($F222="แพ็ก",INDEX(ProdPack,MATCH($B222,ProdCode,0)),1)),0))</f>
        <v/>
      </c>
      <c r="I222" s="8">
        <f>IF(OR($B222="",$D222="",$E222="",$F222=""),"",IF(N($H222)=0,"ตรวจรหัสหรือหน่วย",IF($D222="ปรับยอด",$E222,IF($D222="ขาย",-1,1)*ABS($E222))*$H222))</f>
        <v/>
      </c>
    </row>
    <row r="223">
      <c r="A223" s="13" t="n"/>
      <c r="B223" s="11" t="n"/>
      <c r="C223" s="6">
        <f>IF($B223="","",IFERROR(INDEX('สินค้า'!$B$2:$B$201,MATCH($B223,ProdCode,0)),"ไม่พบรหัสสินค้า"))</f>
        <v/>
      </c>
      <c r="D223" s="11" t="n"/>
      <c r="E223" s="12" t="n"/>
      <c r="F223" s="11" t="n"/>
      <c r="G223" s="11" t="n"/>
      <c r="H223" s="9">
        <f>IF(OR($B223="",$F223=""),"",IFERROR(IF($F223="ลัง",INDEX(ProdCase,MATCH($B223,ProdCode,0)),IF($F223="แพ็ก",INDEX(ProdPack,MATCH($B223,ProdCode,0)),1)),0))</f>
        <v/>
      </c>
      <c r="I223" s="8">
        <f>IF(OR($B223="",$D223="",$E223="",$F223=""),"",IF(N($H223)=0,"ตรวจรหัสหรือหน่วย",IF($D223="ปรับยอด",$E223,IF($D223="ขาย",-1,1)*ABS($E223))*$H223))</f>
        <v/>
      </c>
    </row>
    <row r="224">
      <c r="A224" s="13" t="n"/>
      <c r="B224" s="11" t="n"/>
      <c r="C224" s="6">
        <f>IF($B224="","",IFERROR(INDEX('สินค้า'!$B$2:$B$201,MATCH($B224,ProdCode,0)),"ไม่พบรหัสสินค้า"))</f>
        <v/>
      </c>
      <c r="D224" s="11" t="n"/>
      <c r="E224" s="12" t="n"/>
      <c r="F224" s="11" t="n"/>
      <c r="G224" s="11" t="n"/>
      <c r="H224" s="9">
        <f>IF(OR($B224="",$F224=""),"",IFERROR(IF($F224="ลัง",INDEX(ProdCase,MATCH($B224,ProdCode,0)),IF($F224="แพ็ก",INDEX(ProdPack,MATCH($B224,ProdCode,0)),1)),0))</f>
        <v/>
      </c>
      <c r="I224" s="8">
        <f>IF(OR($B224="",$D224="",$E224="",$F224=""),"",IF(N($H224)=0,"ตรวจรหัสหรือหน่วย",IF($D224="ปรับยอด",$E224,IF($D224="ขาย",-1,1)*ABS($E224))*$H224))</f>
        <v/>
      </c>
    </row>
    <row r="225">
      <c r="A225" s="13" t="n"/>
      <c r="B225" s="11" t="n"/>
      <c r="C225" s="6">
        <f>IF($B225="","",IFERROR(INDEX('สินค้า'!$B$2:$B$201,MATCH($B225,ProdCode,0)),"ไม่พบรหัสสินค้า"))</f>
        <v/>
      </c>
      <c r="D225" s="11" t="n"/>
      <c r="E225" s="12" t="n"/>
      <c r="F225" s="11" t="n"/>
      <c r="G225" s="11" t="n"/>
      <c r="H225" s="9">
        <f>IF(OR($B225="",$F225=""),"",IFERROR(IF($F225="ลัง",INDEX(ProdCase,MATCH($B225,ProdCode,0)),IF($F225="แพ็ก",INDEX(ProdPack,MATCH($B225,ProdCode,0)),1)),0))</f>
        <v/>
      </c>
      <c r="I225" s="8">
        <f>IF(OR($B225="",$D225="",$E225="",$F225=""),"",IF(N($H225)=0,"ตรวจรหัสหรือหน่วย",IF($D225="ปรับยอด",$E225,IF($D225="ขาย",-1,1)*ABS($E225))*$H225))</f>
        <v/>
      </c>
    </row>
    <row r="226">
      <c r="A226" s="13" t="n"/>
      <c r="B226" s="11" t="n"/>
      <c r="C226" s="6">
        <f>IF($B226="","",IFERROR(INDEX('สินค้า'!$B$2:$B$201,MATCH($B226,ProdCode,0)),"ไม่พบรหัสสินค้า"))</f>
        <v/>
      </c>
      <c r="D226" s="11" t="n"/>
      <c r="E226" s="12" t="n"/>
      <c r="F226" s="11" t="n"/>
      <c r="G226" s="11" t="n"/>
      <c r="H226" s="9">
        <f>IF(OR($B226="",$F226=""),"",IFERROR(IF($F226="ลัง",INDEX(ProdCase,MATCH($B226,ProdCode,0)),IF($F226="แพ็ก",INDEX(ProdPack,MATCH($B226,ProdCode,0)),1)),0))</f>
        <v/>
      </c>
      <c r="I226" s="8">
        <f>IF(OR($B226="",$D226="",$E226="",$F226=""),"",IF(N($H226)=0,"ตรวจรหัสหรือหน่วย",IF($D226="ปรับยอด",$E226,IF($D226="ขาย",-1,1)*ABS($E226))*$H226))</f>
        <v/>
      </c>
    </row>
    <row r="227">
      <c r="A227" s="13" t="n"/>
      <c r="B227" s="11" t="n"/>
      <c r="C227" s="6">
        <f>IF($B227="","",IFERROR(INDEX('สินค้า'!$B$2:$B$201,MATCH($B227,ProdCode,0)),"ไม่พบรหัสสินค้า"))</f>
        <v/>
      </c>
      <c r="D227" s="11" t="n"/>
      <c r="E227" s="12" t="n"/>
      <c r="F227" s="11" t="n"/>
      <c r="G227" s="11" t="n"/>
      <c r="H227" s="9">
        <f>IF(OR($B227="",$F227=""),"",IFERROR(IF($F227="ลัง",INDEX(ProdCase,MATCH($B227,ProdCode,0)),IF($F227="แพ็ก",INDEX(ProdPack,MATCH($B227,ProdCode,0)),1)),0))</f>
        <v/>
      </c>
      <c r="I227" s="8">
        <f>IF(OR($B227="",$D227="",$E227="",$F227=""),"",IF(N($H227)=0,"ตรวจรหัสหรือหน่วย",IF($D227="ปรับยอด",$E227,IF($D227="ขาย",-1,1)*ABS($E227))*$H227))</f>
        <v/>
      </c>
    </row>
    <row r="228">
      <c r="A228" s="13" t="n"/>
      <c r="B228" s="11" t="n"/>
      <c r="C228" s="6">
        <f>IF($B228="","",IFERROR(INDEX('สินค้า'!$B$2:$B$201,MATCH($B228,ProdCode,0)),"ไม่พบรหัสสินค้า"))</f>
        <v/>
      </c>
      <c r="D228" s="11" t="n"/>
      <c r="E228" s="12" t="n"/>
      <c r="F228" s="11" t="n"/>
      <c r="G228" s="11" t="n"/>
      <c r="H228" s="9">
        <f>IF(OR($B228="",$F228=""),"",IFERROR(IF($F228="ลัง",INDEX(ProdCase,MATCH($B228,ProdCode,0)),IF($F228="แพ็ก",INDEX(ProdPack,MATCH($B228,ProdCode,0)),1)),0))</f>
        <v/>
      </c>
      <c r="I228" s="8">
        <f>IF(OR($B228="",$D228="",$E228="",$F228=""),"",IF(N($H228)=0,"ตรวจรหัสหรือหน่วย",IF($D228="ปรับยอด",$E228,IF($D228="ขาย",-1,1)*ABS($E228))*$H228))</f>
        <v/>
      </c>
    </row>
    <row r="229">
      <c r="A229" s="13" t="n"/>
      <c r="B229" s="11" t="n"/>
      <c r="C229" s="6">
        <f>IF($B229="","",IFERROR(INDEX('สินค้า'!$B$2:$B$201,MATCH($B229,ProdCode,0)),"ไม่พบรหัสสินค้า"))</f>
        <v/>
      </c>
      <c r="D229" s="11" t="n"/>
      <c r="E229" s="12" t="n"/>
      <c r="F229" s="11" t="n"/>
      <c r="G229" s="11" t="n"/>
      <c r="H229" s="9">
        <f>IF(OR($B229="",$F229=""),"",IFERROR(IF($F229="ลัง",INDEX(ProdCase,MATCH($B229,ProdCode,0)),IF($F229="แพ็ก",INDEX(ProdPack,MATCH($B229,ProdCode,0)),1)),0))</f>
        <v/>
      </c>
      <c r="I229" s="8">
        <f>IF(OR($B229="",$D229="",$E229="",$F229=""),"",IF(N($H229)=0,"ตรวจรหัสหรือหน่วย",IF($D229="ปรับยอด",$E229,IF($D229="ขาย",-1,1)*ABS($E229))*$H229))</f>
        <v/>
      </c>
    </row>
    <row r="230">
      <c r="A230" s="13" t="n"/>
      <c r="B230" s="11" t="n"/>
      <c r="C230" s="6">
        <f>IF($B230="","",IFERROR(INDEX('สินค้า'!$B$2:$B$201,MATCH($B230,ProdCode,0)),"ไม่พบรหัสสินค้า"))</f>
        <v/>
      </c>
      <c r="D230" s="11" t="n"/>
      <c r="E230" s="12" t="n"/>
      <c r="F230" s="11" t="n"/>
      <c r="G230" s="11" t="n"/>
      <c r="H230" s="9">
        <f>IF(OR($B230="",$F230=""),"",IFERROR(IF($F230="ลัง",INDEX(ProdCase,MATCH($B230,ProdCode,0)),IF($F230="แพ็ก",INDEX(ProdPack,MATCH($B230,ProdCode,0)),1)),0))</f>
        <v/>
      </c>
      <c r="I230" s="8">
        <f>IF(OR($B230="",$D230="",$E230="",$F230=""),"",IF(N($H230)=0,"ตรวจรหัสหรือหน่วย",IF($D230="ปรับยอด",$E230,IF($D230="ขาย",-1,1)*ABS($E230))*$H230))</f>
        <v/>
      </c>
    </row>
    <row r="231">
      <c r="A231" s="13" t="n"/>
      <c r="B231" s="11" t="n"/>
      <c r="C231" s="6">
        <f>IF($B231="","",IFERROR(INDEX('สินค้า'!$B$2:$B$201,MATCH($B231,ProdCode,0)),"ไม่พบรหัสสินค้า"))</f>
        <v/>
      </c>
      <c r="D231" s="11" t="n"/>
      <c r="E231" s="12" t="n"/>
      <c r="F231" s="11" t="n"/>
      <c r="G231" s="11" t="n"/>
      <c r="H231" s="9">
        <f>IF(OR($B231="",$F231=""),"",IFERROR(IF($F231="ลัง",INDEX(ProdCase,MATCH($B231,ProdCode,0)),IF($F231="แพ็ก",INDEX(ProdPack,MATCH($B231,ProdCode,0)),1)),0))</f>
        <v/>
      </c>
      <c r="I231" s="8">
        <f>IF(OR($B231="",$D231="",$E231="",$F231=""),"",IF(N($H231)=0,"ตรวจรหัสหรือหน่วย",IF($D231="ปรับยอด",$E231,IF($D231="ขาย",-1,1)*ABS($E231))*$H231))</f>
        <v/>
      </c>
    </row>
    <row r="232">
      <c r="A232" s="13" t="n"/>
      <c r="B232" s="11" t="n"/>
      <c r="C232" s="6">
        <f>IF($B232="","",IFERROR(INDEX('สินค้า'!$B$2:$B$201,MATCH($B232,ProdCode,0)),"ไม่พบรหัสสินค้า"))</f>
        <v/>
      </c>
      <c r="D232" s="11" t="n"/>
      <c r="E232" s="12" t="n"/>
      <c r="F232" s="11" t="n"/>
      <c r="G232" s="11" t="n"/>
      <c r="H232" s="9">
        <f>IF(OR($B232="",$F232=""),"",IFERROR(IF($F232="ลัง",INDEX(ProdCase,MATCH($B232,ProdCode,0)),IF($F232="แพ็ก",INDEX(ProdPack,MATCH($B232,ProdCode,0)),1)),0))</f>
        <v/>
      </c>
      <c r="I232" s="8">
        <f>IF(OR($B232="",$D232="",$E232="",$F232=""),"",IF(N($H232)=0,"ตรวจรหัสหรือหน่วย",IF($D232="ปรับยอด",$E232,IF($D232="ขาย",-1,1)*ABS($E232))*$H232))</f>
        <v/>
      </c>
    </row>
    <row r="233">
      <c r="A233" s="13" t="n"/>
      <c r="B233" s="11" t="n"/>
      <c r="C233" s="6">
        <f>IF($B233="","",IFERROR(INDEX('สินค้า'!$B$2:$B$201,MATCH($B233,ProdCode,0)),"ไม่พบรหัสสินค้า"))</f>
        <v/>
      </c>
      <c r="D233" s="11" t="n"/>
      <c r="E233" s="12" t="n"/>
      <c r="F233" s="11" t="n"/>
      <c r="G233" s="11" t="n"/>
      <c r="H233" s="9">
        <f>IF(OR($B233="",$F233=""),"",IFERROR(IF($F233="ลัง",INDEX(ProdCase,MATCH($B233,ProdCode,0)),IF($F233="แพ็ก",INDEX(ProdPack,MATCH($B233,ProdCode,0)),1)),0))</f>
        <v/>
      </c>
      <c r="I233" s="8">
        <f>IF(OR($B233="",$D233="",$E233="",$F233=""),"",IF(N($H233)=0,"ตรวจรหัสหรือหน่วย",IF($D233="ปรับยอด",$E233,IF($D233="ขาย",-1,1)*ABS($E233))*$H233))</f>
        <v/>
      </c>
    </row>
    <row r="234">
      <c r="A234" s="13" t="n"/>
      <c r="B234" s="11" t="n"/>
      <c r="C234" s="6">
        <f>IF($B234="","",IFERROR(INDEX('สินค้า'!$B$2:$B$201,MATCH($B234,ProdCode,0)),"ไม่พบรหัสสินค้า"))</f>
        <v/>
      </c>
      <c r="D234" s="11" t="n"/>
      <c r="E234" s="12" t="n"/>
      <c r="F234" s="11" t="n"/>
      <c r="G234" s="11" t="n"/>
      <c r="H234" s="9">
        <f>IF(OR($B234="",$F234=""),"",IFERROR(IF($F234="ลัง",INDEX(ProdCase,MATCH($B234,ProdCode,0)),IF($F234="แพ็ก",INDEX(ProdPack,MATCH($B234,ProdCode,0)),1)),0))</f>
        <v/>
      </c>
      <c r="I234" s="8">
        <f>IF(OR($B234="",$D234="",$E234="",$F234=""),"",IF(N($H234)=0,"ตรวจรหัสหรือหน่วย",IF($D234="ปรับยอด",$E234,IF($D234="ขาย",-1,1)*ABS($E234))*$H234))</f>
        <v/>
      </c>
    </row>
    <row r="235">
      <c r="A235" s="13" t="n"/>
      <c r="B235" s="11" t="n"/>
      <c r="C235" s="6">
        <f>IF($B235="","",IFERROR(INDEX('สินค้า'!$B$2:$B$201,MATCH($B235,ProdCode,0)),"ไม่พบรหัสสินค้า"))</f>
        <v/>
      </c>
      <c r="D235" s="11" t="n"/>
      <c r="E235" s="12" t="n"/>
      <c r="F235" s="11" t="n"/>
      <c r="G235" s="11" t="n"/>
      <c r="H235" s="9">
        <f>IF(OR($B235="",$F235=""),"",IFERROR(IF($F235="ลัง",INDEX(ProdCase,MATCH($B235,ProdCode,0)),IF($F235="แพ็ก",INDEX(ProdPack,MATCH($B235,ProdCode,0)),1)),0))</f>
        <v/>
      </c>
      <c r="I235" s="8">
        <f>IF(OR($B235="",$D235="",$E235="",$F235=""),"",IF(N($H235)=0,"ตรวจรหัสหรือหน่วย",IF($D235="ปรับยอด",$E235,IF($D235="ขาย",-1,1)*ABS($E235))*$H235))</f>
        <v/>
      </c>
    </row>
    <row r="236">
      <c r="A236" s="13" t="n"/>
      <c r="B236" s="11" t="n"/>
      <c r="C236" s="6">
        <f>IF($B236="","",IFERROR(INDEX('สินค้า'!$B$2:$B$201,MATCH($B236,ProdCode,0)),"ไม่พบรหัสสินค้า"))</f>
        <v/>
      </c>
      <c r="D236" s="11" t="n"/>
      <c r="E236" s="12" t="n"/>
      <c r="F236" s="11" t="n"/>
      <c r="G236" s="11" t="n"/>
      <c r="H236" s="9">
        <f>IF(OR($B236="",$F236=""),"",IFERROR(IF($F236="ลัง",INDEX(ProdCase,MATCH($B236,ProdCode,0)),IF($F236="แพ็ก",INDEX(ProdPack,MATCH($B236,ProdCode,0)),1)),0))</f>
        <v/>
      </c>
      <c r="I236" s="8">
        <f>IF(OR($B236="",$D236="",$E236="",$F236=""),"",IF(N($H236)=0,"ตรวจรหัสหรือหน่วย",IF($D236="ปรับยอด",$E236,IF($D236="ขาย",-1,1)*ABS($E236))*$H236))</f>
        <v/>
      </c>
    </row>
    <row r="237">
      <c r="A237" s="13" t="n"/>
      <c r="B237" s="11" t="n"/>
      <c r="C237" s="6">
        <f>IF($B237="","",IFERROR(INDEX('สินค้า'!$B$2:$B$201,MATCH($B237,ProdCode,0)),"ไม่พบรหัสสินค้า"))</f>
        <v/>
      </c>
      <c r="D237" s="11" t="n"/>
      <c r="E237" s="12" t="n"/>
      <c r="F237" s="11" t="n"/>
      <c r="G237" s="11" t="n"/>
      <c r="H237" s="9">
        <f>IF(OR($B237="",$F237=""),"",IFERROR(IF($F237="ลัง",INDEX(ProdCase,MATCH($B237,ProdCode,0)),IF($F237="แพ็ก",INDEX(ProdPack,MATCH($B237,ProdCode,0)),1)),0))</f>
        <v/>
      </c>
      <c r="I237" s="8">
        <f>IF(OR($B237="",$D237="",$E237="",$F237=""),"",IF(N($H237)=0,"ตรวจรหัสหรือหน่วย",IF($D237="ปรับยอด",$E237,IF($D237="ขาย",-1,1)*ABS($E237))*$H237))</f>
        <v/>
      </c>
    </row>
    <row r="238">
      <c r="A238" s="13" t="n"/>
      <c r="B238" s="11" t="n"/>
      <c r="C238" s="6">
        <f>IF($B238="","",IFERROR(INDEX('สินค้า'!$B$2:$B$201,MATCH($B238,ProdCode,0)),"ไม่พบรหัสสินค้า"))</f>
        <v/>
      </c>
      <c r="D238" s="11" t="n"/>
      <c r="E238" s="12" t="n"/>
      <c r="F238" s="11" t="n"/>
      <c r="G238" s="11" t="n"/>
      <c r="H238" s="9">
        <f>IF(OR($B238="",$F238=""),"",IFERROR(IF($F238="ลัง",INDEX(ProdCase,MATCH($B238,ProdCode,0)),IF($F238="แพ็ก",INDEX(ProdPack,MATCH($B238,ProdCode,0)),1)),0))</f>
        <v/>
      </c>
      <c r="I238" s="8">
        <f>IF(OR($B238="",$D238="",$E238="",$F238=""),"",IF(N($H238)=0,"ตรวจรหัสหรือหน่วย",IF($D238="ปรับยอด",$E238,IF($D238="ขาย",-1,1)*ABS($E238))*$H238))</f>
        <v/>
      </c>
    </row>
    <row r="239">
      <c r="A239" s="13" t="n"/>
      <c r="B239" s="11" t="n"/>
      <c r="C239" s="6">
        <f>IF($B239="","",IFERROR(INDEX('สินค้า'!$B$2:$B$201,MATCH($B239,ProdCode,0)),"ไม่พบรหัสสินค้า"))</f>
        <v/>
      </c>
      <c r="D239" s="11" t="n"/>
      <c r="E239" s="12" t="n"/>
      <c r="F239" s="11" t="n"/>
      <c r="G239" s="11" t="n"/>
      <c r="H239" s="9">
        <f>IF(OR($B239="",$F239=""),"",IFERROR(IF($F239="ลัง",INDEX(ProdCase,MATCH($B239,ProdCode,0)),IF($F239="แพ็ก",INDEX(ProdPack,MATCH($B239,ProdCode,0)),1)),0))</f>
        <v/>
      </c>
      <c r="I239" s="8">
        <f>IF(OR($B239="",$D239="",$E239="",$F239=""),"",IF(N($H239)=0,"ตรวจรหัสหรือหน่วย",IF($D239="ปรับยอด",$E239,IF($D239="ขาย",-1,1)*ABS($E239))*$H239))</f>
        <v/>
      </c>
    </row>
    <row r="240">
      <c r="A240" s="13" t="n"/>
      <c r="B240" s="11" t="n"/>
      <c r="C240" s="6">
        <f>IF($B240="","",IFERROR(INDEX('สินค้า'!$B$2:$B$201,MATCH($B240,ProdCode,0)),"ไม่พบรหัสสินค้า"))</f>
        <v/>
      </c>
      <c r="D240" s="11" t="n"/>
      <c r="E240" s="12" t="n"/>
      <c r="F240" s="11" t="n"/>
      <c r="G240" s="11" t="n"/>
      <c r="H240" s="9">
        <f>IF(OR($B240="",$F240=""),"",IFERROR(IF($F240="ลัง",INDEX(ProdCase,MATCH($B240,ProdCode,0)),IF($F240="แพ็ก",INDEX(ProdPack,MATCH($B240,ProdCode,0)),1)),0))</f>
        <v/>
      </c>
      <c r="I240" s="8">
        <f>IF(OR($B240="",$D240="",$E240="",$F240=""),"",IF(N($H240)=0,"ตรวจรหัสหรือหน่วย",IF($D240="ปรับยอด",$E240,IF($D240="ขาย",-1,1)*ABS($E240))*$H240))</f>
        <v/>
      </c>
    </row>
    <row r="241">
      <c r="A241" s="13" t="n"/>
      <c r="B241" s="11" t="n"/>
      <c r="C241" s="6">
        <f>IF($B241="","",IFERROR(INDEX('สินค้า'!$B$2:$B$201,MATCH($B241,ProdCode,0)),"ไม่พบรหัสสินค้า"))</f>
        <v/>
      </c>
      <c r="D241" s="11" t="n"/>
      <c r="E241" s="12" t="n"/>
      <c r="F241" s="11" t="n"/>
      <c r="G241" s="11" t="n"/>
      <c r="H241" s="9">
        <f>IF(OR($B241="",$F241=""),"",IFERROR(IF($F241="ลัง",INDEX(ProdCase,MATCH($B241,ProdCode,0)),IF($F241="แพ็ก",INDEX(ProdPack,MATCH($B241,ProdCode,0)),1)),0))</f>
        <v/>
      </c>
      <c r="I241" s="8">
        <f>IF(OR($B241="",$D241="",$E241="",$F241=""),"",IF(N($H241)=0,"ตรวจรหัสหรือหน่วย",IF($D241="ปรับยอด",$E241,IF($D241="ขาย",-1,1)*ABS($E241))*$H241))</f>
        <v/>
      </c>
    </row>
    <row r="242">
      <c r="A242" s="13" t="n"/>
      <c r="B242" s="11" t="n"/>
      <c r="C242" s="6">
        <f>IF($B242="","",IFERROR(INDEX('สินค้า'!$B$2:$B$201,MATCH($B242,ProdCode,0)),"ไม่พบรหัสสินค้า"))</f>
        <v/>
      </c>
      <c r="D242" s="11" t="n"/>
      <c r="E242" s="12" t="n"/>
      <c r="F242" s="11" t="n"/>
      <c r="G242" s="11" t="n"/>
      <c r="H242" s="9">
        <f>IF(OR($B242="",$F242=""),"",IFERROR(IF($F242="ลัง",INDEX(ProdCase,MATCH($B242,ProdCode,0)),IF($F242="แพ็ก",INDEX(ProdPack,MATCH($B242,ProdCode,0)),1)),0))</f>
        <v/>
      </c>
      <c r="I242" s="8">
        <f>IF(OR($B242="",$D242="",$E242="",$F242=""),"",IF(N($H242)=0,"ตรวจรหัสหรือหน่วย",IF($D242="ปรับยอด",$E242,IF($D242="ขาย",-1,1)*ABS($E242))*$H242))</f>
        <v/>
      </c>
    </row>
    <row r="243">
      <c r="A243" s="13" t="n"/>
      <c r="B243" s="11" t="n"/>
      <c r="C243" s="6">
        <f>IF($B243="","",IFERROR(INDEX('สินค้า'!$B$2:$B$201,MATCH($B243,ProdCode,0)),"ไม่พบรหัสสินค้า"))</f>
        <v/>
      </c>
      <c r="D243" s="11" t="n"/>
      <c r="E243" s="12" t="n"/>
      <c r="F243" s="11" t="n"/>
      <c r="G243" s="11" t="n"/>
      <c r="H243" s="9">
        <f>IF(OR($B243="",$F243=""),"",IFERROR(IF($F243="ลัง",INDEX(ProdCase,MATCH($B243,ProdCode,0)),IF($F243="แพ็ก",INDEX(ProdPack,MATCH($B243,ProdCode,0)),1)),0))</f>
        <v/>
      </c>
      <c r="I243" s="8">
        <f>IF(OR($B243="",$D243="",$E243="",$F243=""),"",IF(N($H243)=0,"ตรวจรหัสหรือหน่วย",IF($D243="ปรับยอด",$E243,IF($D243="ขาย",-1,1)*ABS($E243))*$H243))</f>
        <v/>
      </c>
    </row>
    <row r="244">
      <c r="A244" s="13" t="n"/>
      <c r="B244" s="11" t="n"/>
      <c r="C244" s="6">
        <f>IF($B244="","",IFERROR(INDEX('สินค้า'!$B$2:$B$201,MATCH($B244,ProdCode,0)),"ไม่พบรหัสสินค้า"))</f>
        <v/>
      </c>
      <c r="D244" s="11" t="n"/>
      <c r="E244" s="12" t="n"/>
      <c r="F244" s="11" t="n"/>
      <c r="G244" s="11" t="n"/>
      <c r="H244" s="9">
        <f>IF(OR($B244="",$F244=""),"",IFERROR(IF($F244="ลัง",INDEX(ProdCase,MATCH($B244,ProdCode,0)),IF($F244="แพ็ก",INDEX(ProdPack,MATCH($B244,ProdCode,0)),1)),0))</f>
        <v/>
      </c>
      <c r="I244" s="8">
        <f>IF(OR($B244="",$D244="",$E244="",$F244=""),"",IF(N($H244)=0,"ตรวจรหัสหรือหน่วย",IF($D244="ปรับยอด",$E244,IF($D244="ขาย",-1,1)*ABS($E244))*$H244))</f>
        <v/>
      </c>
    </row>
    <row r="245">
      <c r="A245" s="13" t="n"/>
      <c r="B245" s="11" t="n"/>
      <c r="C245" s="6">
        <f>IF($B245="","",IFERROR(INDEX('สินค้า'!$B$2:$B$201,MATCH($B245,ProdCode,0)),"ไม่พบรหัสสินค้า"))</f>
        <v/>
      </c>
      <c r="D245" s="11" t="n"/>
      <c r="E245" s="12" t="n"/>
      <c r="F245" s="11" t="n"/>
      <c r="G245" s="11" t="n"/>
      <c r="H245" s="9">
        <f>IF(OR($B245="",$F245=""),"",IFERROR(IF($F245="ลัง",INDEX(ProdCase,MATCH($B245,ProdCode,0)),IF($F245="แพ็ก",INDEX(ProdPack,MATCH($B245,ProdCode,0)),1)),0))</f>
        <v/>
      </c>
      <c r="I245" s="8">
        <f>IF(OR($B245="",$D245="",$E245="",$F245=""),"",IF(N($H245)=0,"ตรวจรหัสหรือหน่วย",IF($D245="ปรับยอด",$E245,IF($D245="ขาย",-1,1)*ABS($E245))*$H245))</f>
        <v/>
      </c>
    </row>
    <row r="246">
      <c r="A246" s="13" t="n"/>
      <c r="B246" s="11" t="n"/>
      <c r="C246" s="6">
        <f>IF($B246="","",IFERROR(INDEX('สินค้า'!$B$2:$B$201,MATCH($B246,ProdCode,0)),"ไม่พบรหัสสินค้า"))</f>
        <v/>
      </c>
      <c r="D246" s="11" t="n"/>
      <c r="E246" s="12" t="n"/>
      <c r="F246" s="11" t="n"/>
      <c r="G246" s="11" t="n"/>
      <c r="H246" s="9">
        <f>IF(OR($B246="",$F246=""),"",IFERROR(IF($F246="ลัง",INDEX(ProdCase,MATCH($B246,ProdCode,0)),IF($F246="แพ็ก",INDEX(ProdPack,MATCH($B246,ProdCode,0)),1)),0))</f>
        <v/>
      </c>
      <c r="I246" s="8">
        <f>IF(OR($B246="",$D246="",$E246="",$F246=""),"",IF(N($H246)=0,"ตรวจรหัสหรือหน่วย",IF($D246="ปรับยอด",$E246,IF($D246="ขาย",-1,1)*ABS($E246))*$H246))</f>
        <v/>
      </c>
    </row>
    <row r="247">
      <c r="A247" s="13" t="n"/>
      <c r="B247" s="11" t="n"/>
      <c r="C247" s="6">
        <f>IF($B247="","",IFERROR(INDEX('สินค้า'!$B$2:$B$201,MATCH($B247,ProdCode,0)),"ไม่พบรหัสสินค้า"))</f>
        <v/>
      </c>
      <c r="D247" s="11" t="n"/>
      <c r="E247" s="12" t="n"/>
      <c r="F247" s="11" t="n"/>
      <c r="G247" s="11" t="n"/>
      <c r="H247" s="9">
        <f>IF(OR($B247="",$F247=""),"",IFERROR(IF($F247="ลัง",INDEX(ProdCase,MATCH($B247,ProdCode,0)),IF($F247="แพ็ก",INDEX(ProdPack,MATCH($B247,ProdCode,0)),1)),0))</f>
        <v/>
      </c>
      <c r="I247" s="8">
        <f>IF(OR($B247="",$D247="",$E247="",$F247=""),"",IF(N($H247)=0,"ตรวจรหัสหรือหน่วย",IF($D247="ปรับยอด",$E247,IF($D247="ขาย",-1,1)*ABS($E247))*$H247))</f>
        <v/>
      </c>
    </row>
    <row r="248">
      <c r="A248" s="13" t="n"/>
      <c r="B248" s="11" t="n"/>
      <c r="C248" s="6">
        <f>IF($B248="","",IFERROR(INDEX('สินค้า'!$B$2:$B$201,MATCH($B248,ProdCode,0)),"ไม่พบรหัสสินค้า"))</f>
        <v/>
      </c>
      <c r="D248" s="11" t="n"/>
      <c r="E248" s="12" t="n"/>
      <c r="F248" s="11" t="n"/>
      <c r="G248" s="11" t="n"/>
      <c r="H248" s="9">
        <f>IF(OR($B248="",$F248=""),"",IFERROR(IF($F248="ลัง",INDEX(ProdCase,MATCH($B248,ProdCode,0)),IF($F248="แพ็ก",INDEX(ProdPack,MATCH($B248,ProdCode,0)),1)),0))</f>
        <v/>
      </c>
      <c r="I248" s="8">
        <f>IF(OR($B248="",$D248="",$E248="",$F248=""),"",IF(N($H248)=0,"ตรวจรหัสหรือหน่วย",IF($D248="ปรับยอด",$E248,IF($D248="ขาย",-1,1)*ABS($E248))*$H248))</f>
        <v/>
      </c>
    </row>
    <row r="249">
      <c r="A249" s="13" t="n"/>
      <c r="B249" s="11" t="n"/>
      <c r="C249" s="6">
        <f>IF($B249="","",IFERROR(INDEX('สินค้า'!$B$2:$B$201,MATCH($B249,ProdCode,0)),"ไม่พบรหัสสินค้า"))</f>
        <v/>
      </c>
      <c r="D249" s="11" t="n"/>
      <c r="E249" s="12" t="n"/>
      <c r="F249" s="11" t="n"/>
      <c r="G249" s="11" t="n"/>
      <c r="H249" s="9">
        <f>IF(OR($B249="",$F249=""),"",IFERROR(IF($F249="ลัง",INDEX(ProdCase,MATCH($B249,ProdCode,0)),IF($F249="แพ็ก",INDEX(ProdPack,MATCH($B249,ProdCode,0)),1)),0))</f>
        <v/>
      </c>
      <c r="I249" s="8">
        <f>IF(OR($B249="",$D249="",$E249="",$F249=""),"",IF(N($H249)=0,"ตรวจรหัสหรือหน่วย",IF($D249="ปรับยอด",$E249,IF($D249="ขาย",-1,1)*ABS($E249))*$H249))</f>
        <v/>
      </c>
    </row>
    <row r="250">
      <c r="A250" s="13" t="n"/>
      <c r="B250" s="11" t="n"/>
      <c r="C250" s="6">
        <f>IF($B250="","",IFERROR(INDEX('สินค้า'!$B$2:$B$201,MATCH($B250,ProdCode,0)),"ไม่พบรหัสสินค้า"))</f>
        <v/>
      </c>
      <c r="D250" s="11" t="n"/>
      <c r="E250" s="12" t="n"/>
      <c r="F250" s="11" t="n"/>
      <c r="G250" s="11" t="n"/>
      <c r="H250" s="9">
        <f>IF(OR($B250="",$F250=""),"",IFERROR(IF($F250="ลัง",INDEX(ProdCase,MATCH($B250,ProdCode,0)),IF($F250="แพ็ก",INDEX(ProdPack,MATCH($B250,ProdCode,0)),1)),0))</f>
        <v/>
      </c>
      <c r="I250" s="8">
        <f>IF(OR($B250="",$D250="",$E250="",$F250=""),"",IF(N($H250)=0,"ตรวจรหัสหรือหน่วย",IF($D250="ปรับยอด",$E250,IF($D250="ขาย",-1,1)*ABS($E250))*$H250))</f>
        <v/>
      </c>
    </row>
    <row r="251">
      <c r="A251" s="13" t="n"/>
      <c r="B251" s="11" t="n"/>
      <c r="C251" s="6">
        <f>IF($B251="","",IFERROR(INDEX('สินค้า'!$B$2:$B$201,MATCH($B251,ProdCode,0)),"ไม่พบรหัสสินค้า"))</f>
        <v/>
      </c>
      <c r="D251" s="11" t="n"/>
      <c r="E251" s="12" t="n"/>
      <c r="F251" s="11" t="n"/>
      <c r="G251" s="11" t="n"/>
      <c r="H251" s="9">
        <f>IF(OR($B251="",$F251=""),"",IFERROR(IF($F251="ลัง",INDEX(ProdCase,MATCH($B251,ProdCode,0)),IF($F251="แพ็ก",INDEX(ProdPack,MATCH($B251,ProdCode,0)),1)),0))</f>
        <v/>
      </c>
      <c r="I251" s="8">
        <f>IF(OR($B251="",$D251="",$E251="",$F251=""),"",IF(N($H251)=0,"ตรวจรหัสหรือหน่วย",IF($D251="ปรับยอด",$E251,IF($D251="ขาย",-1,1)*ABS($E251))*$H251))</f>
        <v/>
      </c>
    </row>
    <row r="252">
      <c r="A252" s="13" t="n"/>
      <c r="B252" s="11" t="n"/>
      <c r="C252" s="6">
        <f>IF($B252="","",IFERROR(INDEX('สินค้า'!$B$2:$B$201,MATCH($B252,ProdCode,0)),"ไม่พบรหัสสินค้า"))</f>
        <v/>
      </c>
      <c r="D252" s="11" t="n"/>
      <c r="E252" s="12" t="n"/>
      <c r="F252" s="11" t="n"/>
      <c r="G252" s="11" t="n"/>
      <c r="H252" s="9">
        <f>IF(OR($B252="",$F252=""),"",IFERROR(IF($F252="ลัง",INDEX(ProdCase,MATCH($B252,ProdCode,0)),IF($F252="แพ็ก",INDEX(ProdPack,MATCH($B252,ProdCode,0)),1)),0))</f>
        <v/>
      </c>
      <c r="I252" s="8">
        <f>IF(OR($B252="",$D252="",$E252="",$F252=""),"",IF(N($H252)=0,"ตรวจรหัสหรือหน่วย",IF($D252="ปรับยอด",$E252,IF($D252="ขาย",-1,1)*ABS($E252))*$H252))</f>
        <v/>
      </c>
    </row>
    <row r="253">
      <c r="A253" s="13" t="n"/>
      <c r="B253" s="11" t="n"/>
      <c r="C253" s="6">
        <f>IF($B253="","",IFERROR(INDEX('สินค้า'!$B$2:$B$201,MATCH($B253,ProdCode,0)),"ไม่พบรหัสสินค้า"))</f>
        <v/>
      </c>
      <c r="D253" s="11" t="n"/>
      <c r="E253" s="12" t="n"/>
      <c r="F253" s="11" t="n"/>
      <c r="G253" s="11" t="n"/>
      <c r="H253" s="9">
        <f>IF(OR($B253="",$F253=""),"",IFERROR(IF($F253="ลัง",INDEX(ProdCase,MATCH($B253,ProdCode,0)),IF($F253="แพ็ก",INDEX(ProdPack,MATCH($B253,ProdCode,0)),1)),0))</f>
        <v/>
      </c>
      <c r="I253" s="8">
        <f>IF(OR($B253="",$D253="",$E253="",$F253=""),"",IF(N($H253)=0,"ตรวจรหัสหรือหน่วย",IF($D253="ปรับยอด",$E253,IF($D253="ขาย",-1,1)*ABS($E253))*$H253))</f>
        <v/>
      </c>
    </row>
    <row r="254">
      <c r="A254" s="13" t="n"/>
      <c r="B254" s="11" t="n"/>
      <c r="C254" s="6">
        <f>IF($B254="","",IFERROR(INDEX('สินค้า'!$B$2:$B$201,MATCH($B254,ProdCode,0)),"ไม่พบรหัสสินค้า"))</f>
        <v/>
      </c>
      <c r="D254" s="11" t="n"/>
      <c r="E254" s="12" t="n"/>
      <c r="F254" s="11" t="n"/>
      <c r="G254" s="11" t="n"/>
      <c r="H254" s="9">
        <f>IF(OR($B254="",$F254=""),"",IFERROR(IF($F254="ลัง",INDEX(ProdCase,MATCH($B254,ProdCode,0)),IF($F254="แพ็ก",INDEX(ProdPack,MATCH($B254,ProdCode,0)),1)),0))</f>
        <v/>
      </c>
      <c r="I254" s="8">
        <f>IF(OR($B254="",$D254="",$E254="",$F254=""),"",IF(N($H254)=0,"ตรวจรหัสหรือหน่วย",IF($D254="ปรับยอด",$E254,IF($D254="ขาย",-1,1)*ABS($E254))*$H254))</f>
        <v/>
      </c>
    </row>
    <row r="255">
      <c r="A255" s="13" t="n"/>
      <c r="B255" s="11" t="n"/>
      <c r="C255" s="6">
        <f>IF($B255="","",IFERROR(INDEX('สินค้า'!$B$2:$B$201,MATCH($B255,ProdCode,0)),"ไม่พบรหัสสินค้า"))</f>
        <v/>
      </c>
      <c r="D255" s="11" t="n"/>
      <c r="E255" s="12" t="n"/>
      <c r="F255" s="11" t="n"/>
      <c r="G255" s="11" t="n"/>
      <c r="H255" s="9">
        <f>IF(OR($B255="",$F255=""),"",IFERROR(IF($F255="ลัง",INDEX(ProdCase,MATCH($B255,ProdCode,0)),IF($F255="แพ็ก",INDEX(ProdPack,MATCH($B255,ProdCode,0)),1)),0))</f>
        <v/>
      </c>
      <c r="I255" s="8">
        <f>IF(OR($B255="",$D255="",$E255="",$F255=""),"",IF(N($H255)=0,"ตรวจรหัสหรือหน่วย",IF($D255="ปรับยอด",$E255,IF($D255="ขาย",-1,1)*ABS($E255))*$H255))</f>
        <v/>
      </c>
    </row>
    <row r="256">
      <c r="A256" s="13" t="n"/>
      <c r="B256" s="11" t="n"/>
      <c r="C256" s="6">
        <f>IF($B256="","",IFERROR(INDEX('สินค้า'!$B$2:$B$201,MATCH($B256,ProdCode,0)),"ไม่พบรหัสสินค้า"))</f>
        <v/>
      </c>
      <c r="D256" s="11" t="n"/>
      <c r="E256" s="12" t="n"/>
      <c r="F256" s="11" t="n"/>
      <c r="G256" s="11" t="n"/>
      <c r="H256" s="9">
        <f>IF(OR($B256="",$F256=""),"",IFERROR(IF($F256="ลัง",INDEX(ProdCase,MATCH($B256,ProdCode,0)),IF($F256="แพ็ก",INDEX(ProdPack,MATCH($B256,ProdCode,0)),1)),0))</f>
        <v/>
      </c>
      <c r="I256" s="8">
        <f>IF(OR($B256="",$D256="",$E256="",$F256=""),"",IF(N($H256)=0,"ตรวจรหัสหรือหน่วย",IF($D256="ปรับยอด",$E256,IF($D256="ขาย",-1,1)*ABS($E256))*$H256))</f>
        <v/>
      </c>
    </row>
    <row r="257">
      <c r="A257" s="13" t="n"/>
      <c r="B257" s="11" t="n"/>
      <c r="C257" s="6">
        <f>IF($B257="","",IFERROR(INDEX('สินค้า'!$B$2:$B$201,MATCH($B257,ProdCode,0)),"ไม่พบรหัสสินค้า"))</f>
        <v/>
      </c>
      <c r="D257" s="11" t="n"/>
      <c r="E257" s="12" t="n"/>
      <c r="F257" s="11" t="n"/>
      <c r="G257" s="11" t="n"/>
      <c r="H257" s="9">
        <f>IF(OR($B257="",$F257=""),"",IFERROR(IF($F257="ลัง",INDEX(ProdCase,MATCH($B257,ProdCode,0)),IF($F257="แพ็ก",INDEX(ProdPack,MATCH($B257,ProdCode,0)),1)),0))</f>
        <v/>
      </c>
      <c r="I257" s="8">
        <f>IF(OR($B257="",$D257="",$E257="",$F257=""),"",IF(N($H257)=0,"ตรวจรหัสหรือหน่วย",IF($D257="ปรับยอด",$E257,IF($D257="ขาย",-1,1)*ABS($E257))*$H257))</f>
        <v/>
      </c>
    </row>
    <row r="258">
      <c r="A258" s="13" t="n"/>
      <c r="B258" s="11" t="n"/>
      <c r="C258" s="6">
        <f>IF($B258="","",IFERROR(INDEX('สินค้า'!$B$2:$B$201,MATCH($B258,ProdCode,0)),"ไม่พบรหัสสินค้า"))</f>
        <v/>
      </c>
      <c r="D258" s="11" t="n"/>
      <c r="E258" s="12" t="n"/>
      <c r="F258" s="11" t="n"/>
      <c r="G258" s="11" t="n"/>
      <c r="H258" s="9">
        <f>IF(OR($B258="",$F258=""),"",IFERROR(IF($F258="ลัง",INDEX(ProdCase,MATCH($B258,ProdCode,0)),IF($F258="แพ็ก",INDEX(ProdPack,MATCH($B258,ProdCode,0)),1)),0))</f>
        <v/>
      </c>
      <c r="I258" s="8">
        <f>IF(OR($B258="",$D258="",$E258="",$F258=""),"",IF(N($H258)=0,"ตรวจรหัสหรือหน่วย",IF($D258="ปรับยอด",$E258,IF($D258="ขาย",-1,1)*ABS($E258))*$H258))</f>
        <v/>
      </c>
    </row>
    <row r="259">
      <c r="A259" s="13" t="n"/>
      <c r="B259" s="11" t="n"/>
      <c r="C259" s="6">
        <f>IF($B259="","",IFERROR(INDEX('สินค้า'!$B$2:$B$201,MATCH($B259,ProdCode,0)),"ไม่พบรหัสสินค้า"))</f>
        <v/>
      </c>
      <c r="D259" s="11" t="n"/>
      <c r="E259" s="12" t="n"/>
      <c r="F259" s="11" t="n"/>
      <c r="G259" s="11" t="n"/>
      <c r="H259" s="9">
        <f>IF(OR($B259="",$F259=""),"",IFERROR(IF($F259="ลัง",INDEX(ProdCase,MATCH($B259,ProdCode,0)),IF($F259="แพ็ก",INDEX(ProdPack,MATCH($B259,ProdCode,0)),1)),0))</f>
        <v/>
      </c>
      <c r="I259" s="8">
        <f>IF(OR($B259="",$D259="",$E259="",$F259=""),"",IF(N($H259)=0,"ตรวจรหัสหรือหน่วย",IF($D259="ปรับยอด",$E259,IF($D259="ขาย",-1,1)*ABS($E259))*$H259))</f>
        <v/>
      </c>
    </row>
    <row r="260">
      <c r="A260" s="13" t="n"/>
      <c r="B260" s="11" t="n"/>
      <c r="C260" s="6">
        <f>IF($B260="","",IFERROR(INDEX('สินค้า'!$B$2:$B$201,MATCH($B260,ProdCode,0)),"ไม่พบรหัสสินค้า"))</f>
        <v/>
      </c>
      <c r="D260" s="11" t="n"/>
      <c r="E260" s="12" t="n"/>
      <c r="F260" s="11" t="n"/>
      <c r="G260" s="11" t="n"/>
      <c r="H260" s="9">
        <f>IF(OR($B260="",$F260=""),"",IFERROR(IF($F260="ลัง",INDEX(ProdCase,MATCH($B260,ProdCode,0)),IF($F260="แพ็ก",INDEX(ProdPack,MATCH($B260,ProdCode,0)),1)),0))</f>
        <v/>
      </c>
      <c r="I260" s="8">
        <f>IF(OR($B260="",$D260="",$E260="",$F260=""),"",IF(N($H260)=0,"ตรวจรหัสหรือหน่วย",IF($D260="ปรับยอด",$E260,IF($D260="ขาย",-1,1)*ABS($E260))*$H260))</f>
        <v/>
      </c>
    </row>
    <row r="261">
      <c r="A261" s="13" t="n"/>
      <c r="B261" s="11" t="n"/>
      <c r="C261" s="6">
        <f>IF($B261="","",IFERROR(INDEX('สินค้า'!$B$2:$B$201,MATCH($B261,ProdCode,0)),"ไม่พบรหัสสินค้า"))</f>
        <v/>
      </c>
      <c r="D261" s="11" t="n"/>
      <c r="E261" s="12" t="n"/>
      <c r="F261" s="11" t="n"/>
      <c r="G261" s="11" t="n"/>
      <c r="H261" s="9">
        <f>IF(OR($B261="",$F261=""),"",IFERROR(IF($F261="ลัง",INDEX(ProdCase,MATCH($B261,ProdCode,0)),IF($F261="แพ็ก",INDEX(ProdPack,MATCH($B261,ProdCode,0)),1)),0))</f>
        <v/>
      </c>
      <c r="I261" s="8">
        <f>IF(OR($B261="",$D261="",$E261="",$F261=""),"",IF(N($H261)=0,"ตรวจรหัสหรือหน่วย",IF($D261="ปรับยอด",$E261,IF($D261="ขาย",-1,1)*ABS($E261))*$H261))</f>
        <v/>
      </c>
    </row>
    <row r="262">
      <c r="A262" s="13" t="n"/>
      <c r="B262" s="11" t="n"/>
      <c r="C262" s="6">
        <f>IF($B262="","",IFERROR(INDEX('สินค้า'!$B$2:$B$201,MATCH($B262,ProdCode,0)),"ไม่พบรหัสสินค้า"))</f>
        <v/>
      </c>
      <c r="D262" s="11" t="n"/>
      <c r="E262" s="12" t="n"/>
      <c r="F262" s="11" t="n"/>
      <c r="G262" s="11" t="n"/>
      <c r="H262" s="9">
        <f>IF(OR($B262="",$F262=""),"",IFERROR(IF($F262="ลัง",INDEX(ProdCase,MATCH($B262,ProdCode,0)),IF($F262="แพ็ก",INDEX(ProdPack,MATCH($B262,ProdCode,0)),1)),0))</f>
        <v/>
      </c>
      <c r="I262" s="8">
        <f>IF(OR($B262="",$D262="",$E262="",$F262=""),"",IF(N($H262)=0,"ตรวจรหัสหรือหน่วย",IF($D262="ปรับยอด",$E262,IF($D262="ขาย",-1,1)*ABS($E262))*$H262))</f>
        <v/>
      </c>
    </row>
    <row r="263">
      <c r="A263" s="13" t="n"/>
      <c r="B263" s="11" t="n"/>
      <c r="C263" s="6">
        <f>IF($B263="","",IFERROR(INDEX('สินค้า'!$B$2:$B$201,MATCH($B263,ProdCode,0)),"ไม่พบรหัสสินค้า"))</f>
        <v/>
      </c>
      <c r="D263" s="11" t="n"/>
      <c r="E263" s="12" t="n"/>
      <c r="F263" s="11" t="n"/>
      <c r="G263" s="11" t="n"/>
      <c r="H263" s="9">
        <f>IF(OR($B263="",$F263=""),"",IFERROR(IF($F263="ลัง",INDEX(ProdCase,MATCH($B263,ProdCode,0)),IF($F263="แพ็ก",INDEX(ProdPack,MATCH($B263,ProdCode,0)),1)),0))</f>
        <v/>
      </c>
      <c r="I263" s="8">
        <f>IF(OR($B263="",$D263="",$E263="",$F263=""),"",IF(N($H263)=0,"ตรวจรหัสหรือหน่วย",IF($D263="ปรับยอด",$E263,IF($D263="ขาย",-1,1)*ABS($E263))*$H263))</f>
        <v/>
      </c>
    </row>
    <row r="264">
      <c r="A264" s="13" t="n"/>
      <c r="B264" s="11" t="n"/>
      <c r="C264" s="6">
        <f>IF($B264="","",IFERROR(INDEX('สินค้า'!$B$2:$B$201,MATCH($B264,ProdCode,0)),"ไม่พบรหัสสินค้า"))</f>
        <v/>
      </c>
      <c r="D264" s="11" t="n"/>
      <c r="E264" s="12" t="n"/>
      <c r="F264" s="11" t="n"/>
      <c r="G264" s="11" t="n"/>
      <c r="H264" s="9">
        <f>IF(OR($B264="",$F264=""),"",IFERROR(IF($F264="ลัง",INDEX(ProdCase,MATCH($B264,ProdCode,0)),IF($F264="แพ็ก",INDEX(ProdPack,MATCH($B264,ProdCode,0)),1)),0))</f>
        <v/>
      </c>
      <c r="I264" s="8">
        <f>IF(OR($B264="",$D264="",$E264="",$F264=""),"",IF(N($H264)=0,"ตรวจรหัสหรือหน่วย",IF($D264="ปรับยอด",$E264,IF($D264="ขาย",-1,1)*ABS($E264))*$H264))</f>
        <v/>
      </c>
    </row>
    <row r="265">
      <c r="A265" s="13" t="n"/>
      <c r="B265" s="11" t="n"/>
      <c r="C265" s="6">
        <f>IF($B265="","",IFERROR(INDEX('สินค้า'!$B$2:$B$201,MATCH($B265,ProdCode,0)),"ไม่พบรหัสสินค้า"))</f>
        <v/>
      </c>
      <c r="D265" s="11" t="n"/>
      <c r="E265" s="12" t="n"/>
      <c r="F265" s="11" t="n"/>
      <c r="G265" s="11" t="n"/>
      <c r="H265" s="9">
        <f>IF(OR($B265="",$F265=""),"",IFERROR(IF($F265="ลัง",INDEX(ProdCase,MATCH($B265,ProdCode,0)),IF($F265="แพ็ก",INDEX(ProdPack,MATCH($B265,ProdCode,0)),1)),0))</f>
        <v/>
      </c>
      <c r="I265" s="8">
        <f>IF(OR($B265="",$D265="",$E265="",$F265=""),"",IF(N($H265)=0,"ตรวจรหัสหรือหน่วย",IF($D265="ปรับยอด",$E265,IF($D265="ขาย",-1,1)*ABS($E265))*$H265))</f>
        <v/>
      </c>
    </row>
    <row r="266">
      <c r="A266" s="13" t="n"/>
      <c r="B266" s="11" t="n"/>
      <c r="C266" s="6">
        <f>IF($B266="","",IFERROR(INDEX('สินค้า'!$B$2:$B$201,MATCH($B266,ProdCode,0)),"ไม่พบรหัสสินค้า"))</f>
        <v/>
      </c>
      <c r="D266" s="11" t="n"/>
      <c r="E266" s="12" t="n"/>
      <c r="F266" s="11" t="n"/>
      <c r="G266" s="11" t="n"/>
      <c r="H266" s="9">
        <f>IF(OR($B266="",$F266=""),"",IFERROR(IF($F266="ลัง",INDEX(ProdCase,MATCH($B266,ProdCode,0)),IF($F266="แพ็ก",INDEX(ProdPack,MATCH($B266,ProdCode,0)),1)),0))</f>
        <v/>
      </c>
      <c r="I266" s="8">
        <f>IF(OR($B266="",$D266="",$E266="",$F266=""),"",IF(N($H266)=0,"ตรวจรหัสหรือหน่วย",IF($D266="ปรับยอด",$E266,IF($D266="ขาย",-1,1)*ABS($E266))*$H266))</f>
        <v/>
      </c>
    </row>
    <row r="267">
      <c r="A267" s="13" t="n"/>
      <c r="B267" s="11" t="n"/>
      <c r="C267" s="6">
        <f>IF($B267="","",IFERROR(INDEX('สินค้า'!$B$2:$B$201,MATCH($B267,ProdCode,0)),"ไม่พบรหัสสินค้า"))</f>
        <v/>
      </c>
      <c r="D267" s="11" t="n"/>
      <c r="E267" s="12" t="n"/>
      <c r="F267" s="11" t="n"/>
      <c r="G267" s="11" t="n"/>
      <c r="H267" s="9">
        <f>IF(OR($B267="",$F267=""),"",IFERROR(IF($F267="ลัง",INDEX(ProdCase,MATCH($B267,ProdCode,0)),IF($F267="แพ็ก",INDEX(ProdPack,MATCH($B267,ProdCode,0)),1)),0))</f>
        <v/>
      </c>
      <c r="I267" s="8">
        <f>IF(OR($B267="",$D267="",$E267="",$F267=""),"",IF(N($H267)=0,"ตรวจรหัสหรือหน่วย",IF($D267="ปรับยอด",$E267,IF($D267="ขาย",-1,1)*ABS($E267))*$H267))</f>
        <v/>
      </c>
    </row>
    <row r="268">
      <c r="A268" s="13" t="n"/>
      <c r="B268" s="11" t="n"/>
      <c r="C268" s="6">
        <f>IF($B268="","",IFERROR(INDEX('สินค้า'!$B$2:$B$201,MATCH($B268,ProdCode,0)),"ไม่พบรหัสสินค้า"))</f>
        <v/>
      </c>
      <c r="D268" s="11" t="n"/>
      <c r="E268" s="12" t="n"/>
      <c r="F268" s="11" t="n"/>
      <c r="G268" s="11" t="n"/>
      <c r="H268" s="9">
        <f>IF(OR($B268="",$F268=""),"",IFERROR(IF($F268="ลัง",INDEX(ProdCase,MATCH($B268,ProdCode,0)),IF($F268="แพ็ก",INDEX(ProdPack,MATCH($B268,ProdCode,0)),1)),0))</f>
        <v/>
      </c>
      <c r="I268" s="8">
        <f>IF(OR($B268="",$D268="",$E268="",$F268=""),"",IF(N($H268)=0,"ตรวจรหัสหรือหน่วย",IF($D268="ปรับยอด",$E268,IF($D268="ขาย",-1,1)*ABS($E268))*$H268))</f>
        <v/>
      </c>
    </row>
    <row r="269">
      <c r="A269" s="13" t="n"/>
      <c r="B269" s="11" t="n"/>
      <c r="C269" s="6">
        <f>IF($B269="","",IFERROR(INDEX('สินค้า'!$B$2:$B$201,MATCH($B269,ProdCode,0)),"ไม่พบรหัสสินค้า"))</f>
        <v/>
      </c>
      <c r="D269" s="11" t="n"/>
      <c r="E269" s="12" t="n"/>
      <c r="F269" s="11" t="n"/>
      <c r="G269" s="11" t="n"/>
      <c r="H269" s="9">
        <f>IF(OR($B269="",$F269=""),"",IFERROR(IF($F269="ลัง",INDEX(ProdCase,MATCH($B269,ProdCode,0)),IF($F269="แพ็ก",INDEX(ProdPack,MATCH($B269,ProdCode,0)),1)),0))</f>
        <v/>
      </c>
      <c r="I269" s="8">
        <f>IF(OR($B269="",$D269="",$E269="",$F269=""),"",IF(N($H269)=0,"ตรวจรหัสหรือหน่วย",IF($D269="ปรับยอด",$E269,IF($D269="ขาย",-1,1)*ABS($E269))*$H269))</f>
        <v/>
      </c>
    </row>
    <row r="270">
      <c r="A270" s="13" t="n"/>
      <c r="B270" s="11" t="n"/>
      <c r="C270" s="6">
        <f>IF($B270="","",IFERROR(INDEX('สินค้า'!$B$2:$B$201,MATCH($B270,ProdCode,0)),"ไม่พบรหัสสินค้า"))</f>
        <v/>
      </c>
      <c r="D270" s="11" t="n"/>
      <c r="E270" s="12" t="n"/>
      <c r="F270" s="11" t="n"/>
      <c r="G270" s="11" t="n"/>
      <c r="H270" s="9">
        <f>IF(OR($B270="",$F270=""),"",IFERROR(IF($F270="ลัง",INDEX(ProdCase,MATCH($B270,ProdCode,0)),IF($F270="แพ็ก",INDEX(ProdPack,MATCH($B270,ProdCode,0)),1)),0))</f>
        <v/>
      </c>
      <c r="I270" s="8">
        <f>IF(OR($B270="",$D270="",$E270="",$F270=""),"",IF(N($H270)=0,"ตรวจรหัสหรือหน่วย",IF($D270="ปรับยอด",$E270,IF($D270="ขาย",-1,1)*ABS($E270))*$H270))</f>
        <v/>
      </c>
    </row>
    <row r="271">
      <c r="A271" s="13" t="n"/>
      <c r="B271" s="11" t="n"/>
      <c r="C271" s="6">
        <f>IF($B271="","",IFERROR(INDEX('สินค้า'!$B$2:$B$201,MATCH($B271,ProdCode,0)),"ไม่พบรหัสสินค้า"))</f>
        <v/>
      </c>
      <c r="D271" s="11" t="n"/>
      <c r="E271" s="12" t="n"/>
      <c r="F271" s="11" t="n"/>
      <c r="G271" s="11" t="n"/>
      <c r="H271" s="9">
        <f>IF(OR($B271="",$F271=""),"",IFERROR(IF($F271="ลัง",INDEX(ProdCase,MATCH($B271,ProdCode,0)),IF($F271="แพ็ก",INDEX(ProdPack,MATCH($B271,ProdCode,0)),1)),0))</f>
        <v/>
      </c>
      <c r="I271" s="8">
        <f>IF(OR($B271="",$D271="",$E271="",$F271=""),"",IF(N($H271)=0,"ตรวจรหัสหรือหน่วย",IF($D271="ปรับยอด",$E271,IF($D271="ขาย",-1,1)*ABS($E271))*$H271))</f>
        <v/>
      </c>
    </row>
    <row r="272">
      <c r="A272" s="13" t="n"/>
      <c r="B272" s="11" t="n"/>
      <c r="C272" s="6">
        <f>IF($B272="","",IFERROR(INDEX('สินค้า'!$B$2:$B$201,MATCH($B272,ProdCode,0)),"ไม่พบรหัสสินค้า"))</f>
        <v/>
      </c>
      <c r="D272" s="11" t="n"/>
      <c r="E272" s="12" t="n"/>
      <c r="F272" s="11" t="n"/>
      <c r="G272" s="11" t="n"/>
      <c r="H272" s="9">
        <f>IF(OR($B272="",$F272=""),"",IFERROR(IF($F272="ลัง",INDEX(ProdCase,MATCH($B272,ProdCode,0)),IF($F272="แพ็ก",INDEX(ProdPack,MATCH($B272,ProdCode,0)),1)),0))</f>
        <v/>
      </c>
      <c r="I272" s="8">
        <f>IF(OR($B272="",$D272="",$E272="",$F272=""),"",IF(N($H272)=0,"ตรวจรหัสหรือหน่วย",IF($D272="ปรับยอด",$E272,IF($D272="ขาย",-1,1)*ABS($E272))*$H272))</f>
        <v/>
      </c>
    </row>
    <row r="273">
      <c r="A273" s="13" t="n"/>
      <c r="B273" s="11" t="n"/>
      <c r="C273" s="6">
        <f>IF($B273="","",IFERROR(INDEX('สินค้า'!$B$2:$B$201,MATCH($B273,ProdCode,0)),"ไม่พบรหัสสินค้า"))</f>
        <v/>
      </c>
      <c r="D273" s="11" t="n"/>
      <c r="E273" s="12" t="n"/>
      <c r="F273" s="11" t="n"/>
      <c r="G273" s="11" t="n"/>
      <c r="H273" s="9">
        <f>IF(OR($B273="",$F273=""),"",IFERROR(IF($F273="ลัง",INDEX(ProdCase,MATCH($B273,ProdCode,0)),IF($F273="แพ็ก",INDEX(ProdPack,MATCH($B273,ProdCode,0)),1)),0))</f>
        <v/>
      </c>
      <c r="I273" s="8">
        <f>IF(OR($B273="",$D273="",$E273="",$F273=""),"",IF(N($H273)=0,"ตรวจรหัสหรือหน่วย",IF($D273="ปรับยอด",$E273,IF($D273="ขาย",-1,1)*ABS($E273))*$H273))</f>
        <v/>
      </c>
    </row>
    <row r="274">
      <c r="A274" s="13" t="n"/>
      <c r="B274" s="11" t="n"/>
      <c r="C274" s="6">
        <f>IF($B274="","",IFERROR(INDEX('สินค้า'!$B$2:$B$201,MATCH($B274,ProdCode,0)),"ไม่พบรหัสสินค้า"))</f>
        <v/>
      </c>
      <c r="D274" s="11" t="n"/>
      <c r="E274" s="12" t="n"/>
      <c r="F274" s="11" t="n"/>
      <c r="G274" s="11" t="n"/>
      <c r="H274" s="9">
        <f>IF(OR($B274="",$F274=""),"",IFERROR(IF($F274="ลัง",INDEX(ProdCase,MATCH($B274,ProdCode,0)),IF($F274="แพ็ก",INDEX(ProdPack,MATCH($B274,ProdCode,0)),1)),0))</f>
        <v/>
      </c>
      <c r="I274" s="8">
        <f>IF(OR($B274="",$D274="",$E274="",$F274=""),"",IF(N($H274)=0,"ตรวจรหัสหรือหน่วย",IF($D274="ปรับยอด",$E274,IF($D274="ขาย",-1,1)*ABS($E274))*$H274))</f>
        <v/>
      </c>
    </row>
    <row r="275">
      <c r="A275" s="13" t="n"/>
      <c r="B275" s="11" t="n"/>
      <c r="C275" s="6">
        <f>IF($B275="","",IFERROR(INDEX('สินค้า'!$B$2:$B$201,MATCH($B275,ProdCode,0)),"ไม่พบรหัสสินค้า"))</f>
        <v/>
      </c>
      <c r="D275" s="11" t="n"/>
      <c r="E275" s="12" t="n"/>
      <c r="F275" s="11" t="n"/>
      <c r="G275" s="11" t="n"/>
      <c r="H275" s="9">
        <f>IF(OR($B275="",$F275=""),"",IFERROR(IF($F275="ลัง",INDEX(ProdCase,MATCH($B275,ProdCode,0)),IF($F275="แพ็ก",INDEX(ProdPack,MATCH($B275,ProdCode,0)),1)),0))</f>
        <v/>
      </c>
      <c r="I275" s="8">
        <f>IF(OR($B275="",$D275="",$E275="",$F275=""),"",IF(N($H275)=0,"ตรวจรหัสหรือหน่วย",IF($D275="ปรับยอด",$E275,IF($D275="ขาย",-1,1)*ABS($E275))*$H275))</f>
        <v/>
      </c>
    </row>
    <row r="276">
      <c r="A276" s="13" t="n"/>
      <c r="B276" s="11" t="n"/>
      <c r="C276" s="6">
        <f>IF($B276="","",IFERROR(INDEX('สินค้า'!$B$2:$B$201,MATCH($B276,ProdCode,0)),"ไม่พบรหัสสินค้า"))</f>
        <v/>
      </c>
      <c r="D276" s="11" t="n"/>
      <c r="E276" s="12" t="n"/>
      <c r="F276" s="11" t="n"/>
      <c r="G276" s="11" t="n"/>
      <c r="H276" s="9">
        <f>IF(OR($B276="",$F276=""),"",IFERROR(IF($F276="ลัง",INDEX(ProdCase,MATCH($B276,ProdCode,0)),IF($F276="แพ็ก",INDEX(ProdPack,MATCH($B276,ProdCode,0)),1)),0))</f>
        <v/>
      </c>
      <c r="I276" s="8">
        <f>IF(OR($B276="",$D276="",$E276="",$F276=""),"",IF(N($H276)=0,"ตรวจรหัสหรือหน่วย",IF($D276="ปรับยอด",$E276,IF($D276="ขาย",-1,1)*ABS($E276))*$H276))</f>
        <v/>
      </c>
    </row>
    <row r="277">
      <c r="A277" s="13" t="n"/>
      <c r="B277" s="11" t="n"/>
      <c r="C277" s="6">
        <f>IF($B277="","",IFERROR(INDEX('สินค้า'!$B$2:$B$201,MATCH($B277,ProdCode,0)),"ไม่พบรหัสสินค้า"))</f>
        <v/>
      </c>
      <c r="D277" s="11" t="n"/>
      <c r="E277" s="12" t="n"/>
      <c r="F277" s="11" t="n"/>
      <c r="G277" s="11" t="n"/>
      <c r="H277" s="9">
        <f>IF(OR($B277="",$F277=""),"",IFERROR(IF($F277="ลัง",INDEX(ProdCase,MATCH($B277,ProdCode,0)),IF($F277="แพ็ก",INDEX(ProdPack,MATCH($B277,ProdCode,0)),1)),0))</f>
        <v/>
      </c>
      <c r="I277" s="8">
        <f>IF(OR($B277="",$D277="",$E277="",$F277=""),"",IF(N($H277)=0,"ตรวจรหัสหรือหน่วย",IF($D277="ปรับยอด",$E277,IF($D277="ขาย",-1,1)*ABS($E277))*$H277))</f>
        <v/>
      </c>
    </row>
    <row r="278">
      <c r="A278" s="13" t="n"/>
      <c r="B278" s="11" t="n"/>
      <c r="C278" s="6">
        <f>IF($B278="","",IFERROR(INDEX('สินค้า'!$B$2:$B$201,MATCH($B278,ProdCode,0)),"ไม่พบรหัสสินค้า"))</f>
        <v/>
      </c>
      <c r="D278" s="11" t="n"/>
      <c r="E278" s="12" t="n"/>
      <c r="F278" s="11" t="n"/>
      <c r="G278" s="11" t="n"/>
      <c r="H278" s="9">
        <f>IF(OR($B278="",$F278=""),"",IFERROR(IF($F278="ลัง",INDEX(ProdCase,MATCH($B278,ProdCode,0)),IF($F278="แพ็ก",INDEX(ProdPack,MATCH($B278,ProdCode,0)),1)),0))</f>
        <v/>
      </c>
      <c r="I278" s="8">
        <f>IF(OR($B278="",$D278="",$E278="",$F278=""),"",IF(N($H278)=0,"ตรวจรหัสหรือหน่วย",IF($D278="ปรับยอด",$E278,IF($D278="ขาย",-1,1)*ABS($E278))*$H278))</f>
        <v/>
      </c>
    </row>
    <row r="279">
      <c r="A279" s="13" t="n"/>
      <c r="B279" s="11" t="n"/>
      <c r="C279" s="6">
        <f>IF($B279="","",IFERROR(INDEX('สินค้า'!$B$2:$B$201,MATCH($B279,ProdCode,0)),"ไม่พบรหัสสินค้า"))</f>
        <v/>
      </c>
      <c r="D279" s="11" t="n"/>
      <c r="E279" s="12" t="n"/>
      <c r="F279" s="11" t="n"/>
      <c r="G279" s="11" t="n"/>
      <c r="H279" s="9">
        <f>IF(OR($B279="",$F279=""),"",IFERROR(IF($F279="ลัง",INDEX(ProdCase,MATCH($B279,ProdCode,0)),IF($F279="แพ็ก",INDEX(ProdPack,MATCH($B279,ProdCode,0)),1)),0))</f>
        <v/>
      </c>
      <c r="I279" s="8">
        <f>IF(OR($B279="",$D279="",$E279="",$F279=""),"",IF(N($H279)=0,"ตรวจรหัสหรือหน่วย",IF($D279="ปรับยอด",$E279,IF($D279="ขาย",-1,1)*ABS($E279))*$H279))</f>
        <v/>
      </c>
    </row>
    <row r="280">
      <c r="A280" s="13" t="n"/>
      <c r="B280" s="11" t="n"/>
      <c r="C280" s="6">
        <f>IF($B280="","",IFERROR(INDEX('สินค้า'!$B$2:$B$201,MATCH($B280,ProdCode,0)),"ไม่พบรหัสสินค้า"))</f>
        <v/>
      </c>
      <c r="D280" s="11" t="n"/>
      <c r="E280" s="12" t="n"/>
      <c r="F280" s="11" t="n"/>
      <c r="G280" s="11" t="n"/>
      <c r="H280" s="9">
        <f>IF(OR($B280="",$F280=""),"",IFERROR(IF($F280="ลัง",INDEX(ProdCase,MATCH($B280,ProdCode,0)),IF($F280="แพ็ก",INDEX(ProdPack,MATCH($B280,ProdCode,0)),1)),0))</f>
        <v/>
      </c>
      <c r="I280" s="8">
        <f>IF(OR($B280="",$D280="",$E280="",$F280=""),"",IF(N($H280)=0,"ตรวจรหัสหรือหน่วย",IF($D280="ปรับยอด",$E280,IF($D280="ขาย",-1,1)*ABS($E280))*$H280))</f>
        <v/>
      </c>
    </row>
    <row r="281">
      <c r="A281" s="13" t="n"/>
      <c r="B281" s="11" t="n"/>
      <c r="C281" s="6">
        <f>IF($B281="","",IFERROR(INDEX('สินค้า'!$B$2:$B$201,MATCH($B281,ProdCode,0)),"ไม่พบรหัสสินค้า"))</f>
        <v/>
      </c>
      <c r="D281" s="11" t="n"/>
      <c r="E281" s="12" t="n"/>
      <c r="F281" s="11" t="n"/>
      <c r="G281" s="11" t="n"/>
      <c r="H281" s="9">
        <f>IF(OR($B281="",$F281=""),"",IFERROR(IF($F281="ลัง",INDEX(ProdCase,MATCH($B281,ProdCode,0)),IF($F281="แพ็ก",INDEX(ProdPack,MATCH($B281,ProdCode,0)),1)),0))</f>
        <v/>
      </c>
      <c r="I281" s="8">
        <f>IF(OR($B281="",$D281="",$E281="",$F281=""),"",IF(N($H281)=0,"ตรวจรหัสหรือหน่วย",IF($D281="ปรับยอด",$E281,IF($D281="ขาย",-1,1)*ABS($E281))*$H281))</f>
        <v/>
      </c>
    </row>
    <row r="282">
      <c r="A282" s="13" t="n"/>
      <c r="B282" s="11" t="n"/>
      <c r="C282" s="6">
        <f>IF($B282="","",IFERROR(INDEX('สินค้า'!$B$2:$B$201,MATCH($B282,ProdCode,0)),"ไม่พบรหัสสินค้า"))</f>
        <v/>
      </c>
      <c r="D282" s="11" t="n"/>
      <c r="E282" s="12" t="n"/>
      <c r="F282" s="11" t="n"/>
      <c r="G282" s="11" t="n"/>
      <c r="H282" s="9">
        <f>IF(OR($B282="",$F282=""),"",IFERROR(IF($F282="ลัง",INDEX(ProdCase,MATCH($B282,ProdCode,0)),IF($F282="แพ็ก",INDEX(ProdPack,MATCH($B282,ProdCode,0)),1)),0))</f>
        <v/>
      </c>
      <c r="I282" s="8">
        <f>IF(OR($B282="",$D282="",$E282="",$F282=""),"",IF(N($H282)=0,"ตรวจรหัสหรือหน่วย",IF($D282="ปรับยอด",$E282,IF($D282="ขาย",-1,1)*ABS($E282))*$H282))</f>
        <v/>
      </c>
    </row>
    <row r="283">
      <c r="A283" s="13" t="n"/>
      <c r="B283" s="11" t="n"/>
      <c r="C283" s="6">
        <f>IF($B283="","",IFERROR(INDEX('สินค้า'!$B$2:$B$201,MATCH($B283,ProdCode,0)),"ไม่พบรหัสสินค้า"))</f>
        <v/>
      </c>
      <c r="D283" s="11" t="n"/>
      <c r="E283" s="12" t="n"/>
      <c r="F283" s="11" t="n"/>
      <c r="G283" s="11" t="n"/>
      <c r="H283" s="9">
        <f>IF(OR($B283="",$F283=""),"",IFERROR(IF($F283="ลัง",INDEX(ProdCase,MATCH($B283,ProdCode,0)),IF($F283="แพ็ก",INDEX(ProdPack,MATCH($B283,ProdCode,0)),1)),0))</f>
        <v/>
      </c>
      <c r="I283" s="8">
        <f>IF(OR($B283="",$D283="",$E283="",$F283=""),"",IF(N($H283)=0,"ตรวจรหัสหรือหน่วย",IF($D283="ปรับยอด",$E283,IF($D283="ขาย",-1,1)*ABS($E283))*$H283))</f>
        <v/>
      </c>
    </row>
    <row r="284">
      <c r="A284" s="13" t="n"/>
      <c r="B284" s="11" t="n"/>
      <c r="C284" s="6">
        <f>IF($B284="","",IFERROR(INDEX('สินค้า'!$B$2:$B$201,MATCH($B284,ProdCode,0)),"ไม่พบรหัสสินค้า"))</f>
        <v/>
      </c>
      <c r="D284" s="11" t="n"/>
      <c r="E284" s="12" t="n"/>
      <c r="F284" s="11" t="n"/>
      <c r="G284" s="11" t="n"/>
      <c r="H284" s="9">
        <f>IF(OR($B284="",$F284=""),"",IFERROR(IF($F284="ลัง",INDEX(ProdCase,MATCH($B284,ProdCode,0)),IF($F284="แพ็ก",INDEX(ProdPack,MATCH($B284,ProdCode,0)),1)),0))</f>
        <v/>
      </c>
      <c r="I284" s="8">
        <f>IF(OR($B284="",$D284="",$E284="",$F284=""),"",IF(N($H284)=0,"ตรวจรหัสหรือหน่วย",IF($D284="ปรับยอด",$E284,IF($D284="ขาย",-1,1)*ABS($E284))*$H284))</f>
        <v/>
      </c>
    </row>
    <row r="285">
      <c r="A285" s="13" t="n"/>
      <c r="B285" s="11" t="n"/>
      <c r="C285" s="6">
        <f>IF($B285="","",IFERROR(INDEX('สินค้า'!$B$2:$B$201,MATCH($B285,ProdCode,0)),"ไม่พบรหัสสินค้า"))</f>
        <v/>
      </c>
      <c r="D285" s="11" t="n"/>
      <c r="E285" s="12" t="n"/>
      <c r="F285" s="11" t="n"/>
      <c r="G285" s="11" t="n"/>
      <c r="H285" s="9">
        <f>IF(OR($B285="",$F285=""),"",IFERROR(IF($F285="ลัง",INDEX(ProdCase,MATCH($B285,ProdCode,0)),IF($F285="แพ็ก",INDEX(ProdPack,MATCH($B285,ProdCode,0)),1)),0))</f>
        <v/>
      </c>
      <c r="I285" s="8">
        <f>IF(OR($B285="",$D285="",$E285="",$F285=""),"",IF(N($H285)=0,"ตรวจรหัสหรือหน่วย",IF($D285="ปรับยอด",$E285,IF($D285="ขาย",-1,1)*ABS($E285))*$H285))</f>
        <v/>
      </c>
    </row>
    <row r="286">
      <c r="A286" s="13" t="n"/>
      <c r="B286" s="11" t="n"/>
      <c r="C286" s="6">
        <f>IF($B286="","",IFERROR(INDEX('สินค้า'!$B$2:$B$201,MATCH($B286,ProdCode,0)),"ไม่พบรหัสสินค้า"))</f>
        <v/>
      </c>
      <c r="D286" s="11" t="n"/>
      <c r="E286" s="12" t="n"/>
      <c r="F286" s="11" t="n"/>
      <c r="G286" s="11" t="n"/>
      <c r="H286" s="9">
        <f>IF(OR($B286="",$F286=""),"",IFERROR(IF($F286="ลัง",INDEX(ProdCase,MATCH($B286,ProdCode,0)),IF($F286="แพ็ก",INDEX(ProdPack,MATCH($B286,ProdCode,0)),1)),0))</f>
        <v/>
      </c>
      <c r="I286" s="8">
        <f>IF(OR($B286="",$D286="",$E286="",$F286=""),"",IF(N($H286)=0,"ตรวจรหัสหรือหน่วย",IF($D286="ปรับยอด",$E286,IF($D286="ขาย",-1,1)*ABS($E286))*$H286))</f>
        <v/>
      </c>
    </row>
    <row r="287">
      <c r="A287" s="13" t="n"/>
      <c r="B287" s="11" t="n"/>
      <c r="C287" s="6">
        <f>IF($B287="","",IFERROR(INDEX('สินค้า'!$B$2:$B$201,MATCH($B287,ProdCode,0)),"ไม่พบรหัสสินค้า"))</f>
        <v/>
      </c>
      <c r="D287" s="11" t="n"/>
      <c r="E287" s="12" t="n"/>
      <c r="F287" s="11" t="n"/>
      <c r="G287" s="11" t="n"/>
      <c r="H287" s="9">
        <f>IF(OR($B287="",$F287=""),"",IFERROR(IF($F287="ลัง",INDEX(ProdCase,MATCH($B287,ProdCode,0)),IF($F287="แพ็ก",INDEX(ProdPack,MATCH($B287,ProdCode,0)),1)),0))</f>
        <v/>
      </c>
      <c r="I287" s="8">
        <f>IF(OR($B287="",$D287="",$E287="",$F287=""),"",IF(N($H287)=0,"ตรวจรหัสหรือหน่วย",IF($D287="ปรับยอด",$E287,IF($D287="ขาย",-1,1)*ABS($E287))*$H287))</f>
        <v/>
      </c>
    </row>
    <row r="288">
      <c r="A288" s="13" t="n"/>
      <c r="B288" s="11" t="n"/>
      <c r="C288" s="6">
        <f>IF($B288="","",IFERROR(INDEX('สินค้า'!$B$2:$B$201,MATCH($B288,ProdCode,0)),"ไม่พบรหัสสินค้า"))</f>
        <v/>
      </c>
      <c r="D288" s="11" t="n"/>
      <c r="E288" s="12" t="n"/>
      <c r="F288" s="11" t="n"/>
      <c r="G288" s="11" t="n"/>
      <c r="H288" s="9">
        <f>IF(OR($B288="",$F288=""),"",IFERROR(IF($F288="ลัง",INDEX(ProdCase,MATCH($B288,ProdCode,0)),IF($F288="แพ็ก",INDEX(ProdPack,MATCH($B288,ProdCode,0)),1)),0))</f>
        <v/>
      </c>
      <c r="I288" s="8">
        <f>IF(OR($B288="",$D288="",$E288="",$F288=""),"",IF(N($H288)=0,"ตรวจรหัสหรือหน่วย",IF($D288="ปรับยอด",$E288,IF($D288="ขาย",-1,1)*ABS($E288))*$H288))</f>
        <v/>
      </c>
    </row>
    <row r="289">
      <c r="A289" s="13" t="n"/>
      <c r="B289" s="11" t="n"/>
      <c r="C289" s="6">
        <f>IF($B289="","",IFERROR(INDEX('สินค้า'!$B$2:$B$201,MATCH($B289,ProdCode,0)),"ไม่พบรหัสสินค้า"))</f>
        <v/>
      </c>
      <c r="D289" s="11" t="n"/>
      <c r="E289" s="12" t="n"/>
      <c r="F289" s="11" t="n"/>
      <c r="G289" s="11" t="n"/>
      <c r="H289" s="9">
        <f>IF(OR($B289="",$F289=""),"",IFERROR(IF($F289="ลัง",INDEX(ProdCase,MATCH($B289,ProdCode,0)),IF($F289="แพ็ก",INDEX(ProdPack,MATCH($B289,ProdCode,0)),1)),0))</f>
        <v/>
      </c>
      <c r="I289" s="8">
        <f>IF(OR($B289="",$D289="",$E289="",$F289=""),"",IF(N($H289)=0,"ตรวจรหัสหรือหน่วย",IF($D289="ปรับยอด",$E289,IF($D289="ขาย",-1,1)*ABS($E289))*$H289))</f>
        <v/>
      </c>
    </row>
    <row r="290">
      <c r="A290" s="13" t="n"/>
      <c r="B290" s="11" t="n"/>
      <c r="C290" s="6">
        <f>IF($B290="","",IFERROR(INDEX('สินค้า'!$B$2:$B$201,MATCH($B290,ProdCode,0)),"ไม่พบรหัสสินค้า"))</f>
        <v/>
      </c>
      <c r="D290" s="11" t="n"/>
      <c r="E290" s="12" t="n"/>
      <c r="F290" s="11" t="n"/>
      <c r="G290" s="11" t="n"/>
      <c r="H290" s="9">
        <f>IF(OR($B290="",$F290=""),"",IFERROR(IF($F290="ลัง",INDEX(ProdCase,MATCH($B290,ProdCode,0)),IF($F290="แพ็ก",INDEX(ProdPack,MATCH($B290,ProdCode,0)),1)),0))</f>
        <v/>
      </c>
      <c r="I290" s="8">
        <f>IF(OR($B290="",$D290="",$E290="",$F290=""),"",IF(N($H290)=0,"ตรวจรหัสหรือหน่วย",IF($D290="ปรับยอด",$E290,IF($D290="ขาย",-1,1)*ABS($E290))*$H290))</f>
        <v/>
      </c>
    </row>
    <row r="291">
      <c r="A291" s="13" t="n"/>
      <c r="B291" s="11" t="n"/>
      <c r="C291" s="6">
        <f>IF($B291="","",IFERROR(INDEX('สินค้า'!$B$2:$B$201,MATCH($B291,ProdCode,0)),"ไม่พบรหัสสินค้า"))</f>
        <v/>
      </c>
      <c r="D291" s="11" t="n"/>
      <c r="E291" s="12" t="n"/>
      <c r="F291" s="11" t="n"/>
      <c r="G291" s="11" t="n"/>
      <c r="H291" s="9">
        <f>IF(OR($B291="",$F291=""),"",IFERROR(IF($F291="ลัง",INDEX(ProdCase,MATCH($B291,ProdCode,0)),IF($F291="แพ็ก",INDEX(ProdPack,MATCH($B291,ProdCode,0)),1)),0))</f>
        <v/>
      </c>
      <c r="I291" s="8">
        <f>IF(OR($B291="",$D291="",$E291="",$F291=""),"",IF(N($H291)=0,"ตรวจรหัสหรือหน่วย",IF($D291="ปรับยอด",$E291,IF($D291="ขาย",-1,1)*ABS($E291))*$H291))</f>
        <v/>
      </c>
    </row>
    <row r="292">
      <c r="A292" s="13" t="n"/>
      <c r="B292" s="11" t="n"/>
      <c r="C292" s="6">
        <f>IF($B292="","",IFERROR(INDEX('สินค้า'!$B$2:$B$201,MATCH($B292,ProdCode,0)),"ไม่พบรหัสสินค้า"))</f>
        <v/>
      </c>
      <c r="D292" s="11" t="n"/>
      <c r="E292" s="12" t="n"/>
      <c r="F292" s="11" t="n"/>
      <c r="G292" s="11" t="n"/>
      <c r="H292" s="9">
        <f>IF(OR($B292="",$F292=""),"",IFERROR(IF($F292="ลัง",INDEX(ProdCase,MATCH($B292,ProdCode,0)),IF($F292="แพ็ก",INDEX(ProdPack,MATCH($B292,ProdCode,0)),1)),0))</f>
        <v/>
      </c>
      <c r="I292" s="8">
        <f>IF(OR($B292="",$D292="",$E292="",$F292=""),"",IF(N($H292)=0,"ตรวจรหัสหรือหน่วย",IF($D292="ปรับยอด",$E292,IF($D292="ขาย",-1,1)*ABS($E292))*$H292))</f>
        <v/>
      </c>
    </row>
    <row r="293">
      <c r="A293" s="13" t="n"/>
      <c r="B293" s="11" t="n"/>
      <c r="C293" s="6">
        <f>IF($B293="","",IFERROR(INDEX('สินค้า'!$B$2:$B$201,MATCH($B293,ProdCode,0)),"ไม่พบรหัสสินค้า"))</f>
        <v/>
      </c>
      <c r="D293" s="11" t="n"/>
      <c r="E293" s="12" t="n"/>
      <c r="F293" s="11" t="n"/>
      <c r="G293" s="11" t="n"/>
      <c r="H293" s="9">
        <f>IF(OR($B293="",$F293=""),"",IFERROR(IF($F293="ลัง",INDEX(ProdCase,MATCH($B293,ProdCode,0)),IF($F293="แพ็ก",INDEX(ProdPack,MATCH($B293,ProdCode,0)),1)),0))</f>
        <v/>
      </c>
      <c r="I293" s="8">
        <f>IF(OR($B293="",$D293="",$E293="",$F293=""),"",IF(N($H293)=0,"ตรวจรหัสหรือหน่วย",IF($D293="ปรับยอด",$E293,IF($D293="ขาย",-1,1)*ABS($E293))*$H293))</f>
        <v/>
      </c>
    </row>
    <row r="294">
      <c r="A294" s="13" t="n"/>
      <c r="B294" s="11" t="n"/>
      <c r="C294" s="6">
        <f>IF($B294="","",IFERROR(INDEX('สินค้า'!$B$2:$B$201,MATCH($B294,ProdCode,0)),"ไม่พบรหัสสินค้า"))</f>
        <v/>
      </c>
      <c r="D294" s="11" t="n"/>
      <c r="E294" s="12" t="n"/>
      <c r="F294" s="11" t="n"/>
      <c r="G294" s="11" t="n"/>
      <c r="H294" s="9">
        <f>IF(OR($B294="",$F294=""),"",IFERROR(IF($F294="ลัง",INDEX(ProdCase,MATCH($B294,ProdCode,0)),IF($F294="แพ็ก",INDEX(ProdPack,MATCH($B294,ProdCode,0)),1)),0))</f>
        <v/>
      </c>
      <c r="I294" s="8">
        <f>IF(OR($B294="",$D294="",$E294="",$F294=""),"",IF(N($H294)=0,"ตรวจรหัสหรือหน่วย",IF($D294="ปรับยอด",$E294,IF($D294="ขาย",-1,1)*ABS($E294))*$H294))</f>
        <v/>
      </c>
    </row>
    <row r="295">
      <c r="A295" s="13" t="n"/>
      <c r="B295" s="11" t="n"/>
      <c r="C295" s="6">
        <f>IF($B295="","",IFERROR(INDEX('สินค้า'!$B$2:$B$201,MATCH($B295,ProdCode,0)),"ไม่พบรหัสสินค้า"))</f>
        <v/>
      </c>
      <c r="D295" s="11" t="n"/>
      <c r="E295" s="12" t="n"/>
      <c r="F295" s="11" t="n"/>
      <c r="G295" s="11" t="n"/>
      <c r="H295" s="9">
        <f>IF(OR($B295="",$F295=""),"",IFERROR(IF($F295="ลัง",INDEX(ProdCase,MATCH($B295,ProdCode,0)),IF($F295="แพ็ก",INDEX(ProdPack,MATCH($B295,ProdCode,0)),1)),0))</f>
        <v/>
      </c>
      <c r="I295" s="8">
        <f>IF(OR($B295="",$D295="",$E295="",$F295=""),"",IF(N($H295)=0,"ตรวจรหัสหรือหน่วย",IF($D295="ปรับยอด",$E295,IF($D295="ขาย",-1,1)*ABS($E295))*$H295))</f>
        <v/>
      </c>
    </row>
    <row r="296">
      <c r="A296" s="13" t="n"/>
      <c r="B296" s="11" t="n"/>
      <c r="C296" s="6">
        <f>IF($B296="","",IFERROR(INDEX('สินค้า'!$B$2:$B$201,MATCH($B296,ProdCode,0)),"ไม่พบรหัสสินค้า"))</f>
        <v/>
      </c>
      <c r="D296" s="11" t="n"/>
      <c r="E296" s="12" t="n"/>
      <c r="F296" s="11" t="n"/>
      <c r="G296" s="11" t="n"/>
      <c r="H296" s="9">
        <f>IF(OR($B296="",$F296=""),"",IFERROR(IF($F296="ลัง",INDEX(ProdCase,MATCH($B296,ProdCode,0)),IF($F296="แพ็ก",INDEX(ProdPack,MATCH($B296,ProdCode,0)),1)),0))</f>
        <v/>
      </c>
      <c r="I296" s="8">
        <f>IF(OR($B296="",$D296="",$E296="",$F296=""),"",IF(N($H296)=0,"ตรวจรหัสหรือหน่วย",IF($D296="ปรับยอด",$E296,IF($D296="ขาย",-1,1)*ABS($E296))*$H296))</f>
        <v/>
      </c>
    </row>
    <row r="297">
      <c r="A297" s="13" t="n"/>
      <c r="B297" s="11" t="n"/>
      <c r="C297" s="6">
        <f>IF($B297="","",IFERROR(INDEX('สินค้า'!$B$2:$B$201,MATCH($B297,ProdCode,0)),"ไม่พบรหัสสินค้า"))</f>
        <v/>
      </c>
      <c r="D297" s="11" t="n"/>
      <c r="E297" s="12" t="n"/>
      <c r="F297" s="11" t="n"/>
      <c r="G297" s="11" t="n"/>
      <c r="H297" s="9">
        <f>IF(OR($B297="",$F297=""),"",IFERROR(IF($F297="ลัง",INDEX(ProdCase,MATCH($B297,ProdCode,0)),IF($F297="แพ็ก",INDEX(ProdPack,MATCH($B297,ProdCode,0)),1)),0))</f>
        <v/>
      </c>
      <c r="I297" s="8">
        <f>IF(OR($B297="",$D297="",$E297="",$F297=""),"",IF(N($H297)=0,"ตรวจรหัสหรือหน่วย",IF($D297="ปรับยอด",$E297,IF($D297="ขาย",-1,1)*ABS($E297))*$H297))</f>
        <v/>
      </c>
    </row>
    <row r="298">
      <c r="A298" s="13" t="n"/>
      <c r="B298" s="11" t="n"/>
      <c r="C298" s="6">
        <f>IF($B298="","",IFERROR(INDEX('สินค้า'!$B$2:$B$201,MATCH($B298,ProdCode,0)),"ไม่พบรหัสสินค้า"))</f>
        <v/>
      </c>
      <c r="D298" s="11" t="n"/>
      <c r="E298" s="12" t="n"/>
      <c r="F298" s="11" t="n"/>
      <c r="G298" s="11" t="n"/>
      <c r="H298" s="9">
        <f>IF(OR($B298="",$F298=""),"",IFERROR(IF($F298="ลัง",INDEX(ProdCase,MATCH($B298,ProdCode,0)),IF($F298="แพ็ก",INDEX(ProdPack,MATCH($B298,ProdCode,0)),1)),0))</f>
        <v/>
      </c>
      <c r="I298" s="8">
        <f>IF(OR($B298="",$D298="",$E298="",$F298=""),"",IF(N($H298)=0,"ตรวจรหัสหรือหน่วย",IF($D298="ปรับยอด",$E298,IF($D298="ขาย",-1,1)*ABS($E298))*$H298))</f>
        <v/>
      </c>
    </row>
    <row r="299">
      <c r="A299" s="13" t="n"/>
      <c r="B299" s="11" t="n"/>
      <c r="C299" s="6">
        <f>IF($B299="","",IFERROR(INDEX('สินค้า'!$B$2:$B$201,MATCH($B299,ProdCode,0)),"ไม่พบรหัสสินค้า"))</f>
        <v/>
      </c>
      <c r="D299" s="11" t="n"/>
      <c r="E299" s="12" t="n"/>
      <c r="F299" s="11" t="n"/>
      <c r="G299" s="11" t="n"/>
      <c r="H299" s="9">
        <f>IF(OR($B299="",$F299=""),"",IFERROR(IF($F299="ลัง",INDEX(ProdCase,MATCH($B299,ProdCode,0)),IF($F299="แพ็ก",INDEX(ProdPack,MATCH($B299,ProdCode,0)),1)),0))</f>
        <v/>
      </c>
      <c r="I299" s="8">
        <f>IF(OR($B299="",$D299="",$E299="",$F299=""),"",IF(N($H299)=0,"ตรวจรหัสหรือหน่วย",IF($D299="ปรับยอด",$E299,IF($D299="ขาย",-1,1)*ABS($E299))*$H299))</f>
        <v/>
      </c>
    </row>
    <row r="300">
      <c r="A300" s="13" t="n"/>
      <c r="B300" s="11" t="n"/>
      <c r="C300" s="6">
        <f>IF($B300="","",IFERROR(INDEX('สินค้า'!$B$2:$B$201,MATCH($B300,ProdCode,0)),"ไม่พบรหัสสินค้า"))</f>
        <v/>
      </c>
      <c r="D300" s="11" t="n"/>
      <c r="E300" s="12" t="n"/>
      <c r="F300" s="11" t="n"/>
      <c r="G300" s="11" t="n"/>
      <c r="H300" s="9">
        <f>IF(OR($B300="",$F300=""),"",IFERROR(IF($F300="ลัง",INDEX(ProdCase,MATCH($B300,ProdCode,0)),IF($F300="แพ็ก",INDEX(ProdPack,MATCH($B300,ProdCode,0)),1)),0))</f>
        <v/>
      </c>
      <c r="I300" s="8">
        <f>IF(OR($B300="",$D300="",$E300="",$F300=""),"",IF(N($H300)=0,"ตรวจรหัสหรือหน่วย",IF($D300="ปรับยอด",$E300,IF($D300="ขาย",-1,1)*ABS($E300))*$H300))</f>
        <v/>
      </c>
    </row>
    <row r="301">
      <c r="A301" s="13" t="n"/>
      <c r="B301" s="11" t="n"/>
      <c r="C301" s="6">
        <f>IF($B301="","",IFERROR(INDEX('สินค้า'!$B$2:$B$201,MATCH($B301,ProdCode,0)),"ไม่พบรหัสสินค้า"))</f>
        <v/>
      </c>
      <c r="D301" s="11" t="n"/>
      <c r="E301" s="12" t="n"/>
      <c r="F301" s="11" t="n"/>
      <c r="G301" s="11" t="n"/>
      <c r="H301" s="9">
        <f>IF(OR($B301="",$F301=""),"",IFERROR(IF($F301="ลัง",INDEX(ProdCase,MATCH($B301,ProdCode,0)),IF($F301="แพ็ก",INDEX(ProdPack,MATCH($B301,ProdCode,0)),1)),0))</f>
        <v/>
      </c>
      <c r="I301" s="8">
        <f>IF(OR($B301="",$D301="",$E301="",$F301=""),"",IF(N($H301)=0,"ตรวจรหัสหรือหน่วย",IF($D301="ปรับยอด",$E301,IF($D301="ขาย",-1,1)*ABS($E301))*$H301))</f>
        <v/>
      </c>
    </row>
    <row r="302">
      <c r="A302" s="13" t="n"/>
      <c r="B302" s="11" t="n"/>
      <c r="C302" s="6">
        <f>IF($B302="","",IFERROR(INDEX('สินค้า'!$B$2:$B$201,MATCH($B302,ProdCode,0)),"ไม่พบรหัสสินค้า"))</f>
        <v/>
      </c>
      <c r="D302" s="11" t="n"/>
      <c r="E302" s="12" t="n"/>
      <c r="F302" s="11" t="n"/>
      <c r="G302" s="11" t="n"/>
      <c r="H302" s="9">
        <f>IF(OR($B302="",$F302=""),"",IFERROR(IF($F302="ลัง",INDEX(ProdCase,MATCH($B302,ProdCode,0)),IF($F302="แพ็ก",INDEX(ProdPack,MATCH($B302,ProdCode,0)),1)),0))</f>
        <v/>
      </c>
      <c r="I302" s="8">
        <f>IF(OR($B302="",$D302="",$E302="",$F302=""),"",IF(N($H302)=0,"ตรวจรหัสหรือหน่วย",IF($D302="ปรับยอด",$E302,IF($D302="ขาย",-1,1)*ABS($E302))*$H302))</f>
        <v/>
      </c>
    </row>
    <row r="303">
      <c r="A303" s="13" t="n"/>
      <c r="B303" s="11" t="n"/>
      <c r="C303" s="6">
        <f>IF($B303="","",IFERROR(INDEX('สินค้า'!$B$2:$B$201,MATCH($B303,ProdCode,0)),"ไม่พบรหัสสินค้า"))</f>
        <v/>
      </c>
      <c r="D303" s="11" t="n"/>
      <c r="E303" s="12" t="n"/>
      <c r="F303" s="11" t="n"/>
      <c r="G303" s="11" t="n"/>
      <c r="H303" s="9">
        <f>IF(OR($B303="",$F303=""),"",IFERROR(IF($F303="ลัง",INDEX(ProdCase,MATCH($B303,ProdCode,0)),IF($F303="แพ็ก",INDEX(ProdPack,MATCH($B303,ProdCode,0)),1)),0))</f>
        <v/>
      </c>
      <c r="I303" s="8">
        <f>IF(OR($B303="",$D303="",$E303="",$F303=""),"",IF(N($H303)=0,"ตรวจรหัสหรือหน่วย",IF($D303="ปรับยอด",$E303,IF($D303="ขาย",-1,1)*ABS($E303))*$H303))</f>
        <v/>
      </c>
    </row>
    <row r="304">
      <c r="A304" s="13" t="n"/>
      <c r="B304" s="11" t="n"/>
      <c r="C304" s="6">
        <f>IF($B304="","",IFERROR(INDEX('สินค้า'!$B$2:$B$201,MATCH($B304,ProdCode,0)),"ไม่พบรหัสสินค้า"))</f>
        <v/>
      </c>
      <c r="D304" s="11" t="n"/>
      <c r="E304" s="12" t="n"/>
      <c r="F304" s="11" t="n"/>
      <c r="G304" s="11" t="n"/>
      <c r="H304" s="9">
        <f>IF(OR($B304="",$F304=""),"",IFERROR(IF($F304="ลัง",INDEX(ProdCase,MATCH($B304,ProdCode,0)),IF($F304="แพ็ก",INDEX(ProdPack,MATCH($B304,ProdCode,0)),1)),0))</f>
        <v/>
      </c>
      <c r="I304" s="8">
        <f>IF(OR($B304="",$D304="",$E304="",$F304=""),"",IF(N($H304)=0,"ตรวจรหัสหรือหน่วย",IF($D304="ปรับยอด",$E304,IF($D304="ขาย",-1,1)*ABS($E304))*$H304))</f>
        <v/>
      </c>
    </row>
    <row r="305">
      <c r="A305" s="13" t="n"/>
      <c r="B305" s="11" t="n"/>
      <c r="C305" s="6">
        <f>IF($B305="","",IFERROR(INDEX('สินค้า'!$B$2:$B$201,MATCH($B305,ProdCode,0)),"ไม่พบรหัสสินค้า"))</f>
        <v/>
      </c>
      <c r="D305" s="11" t="n"/>
      <c r="E305" s="12" t="n"/>
      <c r="F305" s="11" t="n"/>
      <c r="G305" s="11" t="n"/>
      <c r="H305" s="9">
        <f>IF(OR($B305="",$F305=""),"",IFERROR(IF($F305="ลัง",INDEX(ProdCase,MATCH($B305,ProdCode,0)),IF($F305="แพ็ก",INDEX(ProdPack,MATCH($B305,ProdCode,0)),1)),0))</f>
        <v/>
      </c>
      <c r="I305" s="8">
        <f>IF(OR($B305="",$D305="",$E305="",$F305=""),"",IF(N($H305)=0,"ตรวจรหัสหรือหน่วย",IF($D305="ปรับยอด",$E305,IF($D305="ขาย",-1,1)*ABS($E305))*$H305))</f>
        <v/>
      </c>
    </row>
    <row r="306">
      <c r="A306" s="13" t="n"/>
      <c r="B306" s="11" t="n"/>
      <c r="C306" s="6">
        <f>IF($B306="","",IFERROR(INDEX('สินค้า'!$B$2:$B$201,MATCH($B306,ProdCode,0)),"ไม่พบรหัสสินค้า"))</f>
        <v/>
      </c>
      <c r="D306" s="11" t="n"/>
      <c r="E306" s="12" t="n"/>
      <c r="F306" s="11" t="n"/>
      <c r="G306" s="11" t="n"/>
      <c r="H306" s="9">
        <f>IF(OR($B306="",$F306=""),"",IFERROR(IF($F306="ลัง",INDEX(ProdCase,MATCH($B306,ProdCode,0)),IF($F306="แพ็ก",INDEX(ProdPack,MATCH($B306,ProdCode,0)),1)),0))</f>
        <v/>
      </c>
      <c r="I306" s="8">
        <f>IF(OR($B306="",$D306="",$E306="",$F306=""),"",IF(N($H306)=0,"ตรวจรหัสหรือหน่วย",IF($D306="ปรับยอด",$E306,IF($D306="ขาย",-1,1)*ABS($E306))*$H306))</f>
        <v/>
      </c>
    </row>
    <row r="307">
      <c r="A307" s="13" t="n"/>
      <c r="B307" s="11" t="n"/>
      <c r="C307" s="6">
        <f>IF($B307="","",IFERROR(INDEX('สินค้า'!$B$2:$B$201,MATCH($B307,ProdCode,0)),"ไม่พบรหัสสินค้า"))</f>
        <v/>
      </c>
      <c r="D307" s="11" t="n"/>
      <c r="E307" s="12" t="n"/>
      <c r="F307" s="11" t="n"/>
      <c r="G307" s="11" t="n"/>
      <c r="H307" s="9">
        <f>IF(OR($B307="",$F307=""),"",IFERROR(IF($F307="ลัง",INDEX(ProdCase,MATCH($B307,ProdCode,0)),IF($F307="แพ็ก",INDEX(ProdPack,MATCH($B307,ProdCode,0)),1)),0))</f>
        <v/>
      </c>
      <c r="I307" s="8">
        <f>IF(OR($B307="",$D307="",$E307="",$F307=""),"",IF(N($H307)=0,"ตรวจรหัสหรือหน่วย",IF($D307="ปรับยอด",$E307,IF($D307="ขาย",-1,1)*ABS($E307))*$H307))</f>
        <v/>
      </c>
    </row>
    <row r="308">
      <c r="A308" s="13" t="n"/>
      <c r="B308" s="11" t="n"/>
      <c r="C308" s="6">
        <f>IF($B308="","",IFERROR(INDEX('สินค้า'!$B$2:$B$201,MATCH($B308,ProdCode,0)),"ไม่พบรหัสสินค้า"))</f>
        <v/>
      </c>
      <c r="D308" s="11" t="n"/>
      <c r="E308" s="12" t="n"/>
      <c r="F308" s="11" t="n"/>
      <c r="G308" s="11" t="n"/>
      <c r="H308" s="9">
        <f>IF(OR($B308="",$F308=""),"",IFERROR(IF($F308="ลัง",INDEX(ProdCase,MATCH($B308,ProdCode,0)),IF($F308="แพ็ก",INDEX(ProdPack,MATCH($B308,ProdCode,0)),1)),0))</f>
        <v/>
      </c>
      <c r="I308" s="8">
        <f>IF(OR($B308="",$D308="",$E308="",$F308=""),"",IF(N($H308)=0,"ตรวจรหัสหรือหน่วย",IF($D308="ปรับยอด",$E308,IF($D308="ขาย",-1,1)*ABS($E308))*$H308))</f>
        <v/>
      </c>
    </row>
    <row r="309">
      <c r="A309" s="13" t="n"/>
      <c r="B309" s="11" t="n"/>
      <c r="C309" s="6">
        <f>IF($B309="","",IFERROR(INDEX('สินค้า'!$B$2:$B$201,MATCH($B309,ProdCode,0)),"ไม่พบรหัสสินค้า"))</f>
        <v/>
      </c>
      <c r="D309" s="11" t="n"/>
      <c r="E309" s="12" t="n"/>
      <c r="F309" s="11" t="n"/>
      <c r="G309" s="11" t="n"/>
      <c r="H309" s="9">
        <f>IF(OR($B309="",$F309=""),"",IFERROR(IF($F309="ลัง",INDEX(ProdCase,MATCH($B309,ProdCode,0)),IF($F309="แพ็ก",INDEX(ProdPack,MATCH($B309,ProdCode,0)),1)),0))</f>
        <v/>
      </c>
      <c r="I309" s="8">
        <f>IF(OR($B309="",$D309="",$E309="",$F309=""),"",IF(N($H309)=0,"ตรวจรหัสหรือหน่วย",IF($D309="ปรับยอด",$E309,IF($D309="ขาย",-1,1)*ABS($E309))*$H309))</f>
        <v/>
      </c>
    </row>
    <row r="310">
      <c r="A310" s="13" t="n"/>
      <c r="B310" s="11" t="n"/>
      <c r="C310" s="6">
        <f>IF($B310="","",IFERROR(INDEX('สินค้า'!$B$2:$B$201,MATCH($B310,ProdCode,0)),"ไม่พบรหัสสินค้า"))</f>
        <v/>
      </c>
      <c r="D310" s="11" t="n"/>
      <c r="E310" s="12" t="n"/>
      <c r="F310" s="11" t="n"/>
      <c r="G310" s="11" t="n"/>
      <c r="H310" s="9">
        <f>IF(OR($B310="",$F310=""),"",IFERROR(IF($F310="ลัง",INDEX(ProdCase,MATCH($B310,ProdCode,0)),IF($F310="แพ็ก",INDEX(ProdPack,MATCH($B310,ProdCode,0)),1)),0))</f>
        <v/>
      </c>
      <c r="I310" s="8">
        <f>IF(OR($B310="",$D310="",$E310="",$F310=""),"",IF(N($H310)=0,"ตรวจรหัสหรือหน่วย",IF($D310="ปรับยอด",$E310,IF($D310="ขาย",-1,1)*ABS($E310))*$H310))</f>
        <v/>
      </c>
    </row>
    <row r="311">
      <c r="A311" s="13" t="n"/>
      <c r="B311" s="11" t="n"/>
      <c r="C311" s="6">
        <f>IF($B311="","",IFERROR(INDEX('สินค้า'!$B$2:$B$201,MATCH($B311,ProdCode,0)),"ไม่พบรหัสสินค้า"))</f>
        <v/>
      </c>
      <c r="D311" s="11" t="n"/>
      <c r="E311" s="12" t="n"/>
      <c r="F311" s="11" t="n"/>
      <c r="G311" s="11" t="n"/>
      <c r="H311" s="9">
        <f>IF(OR($B311="",$F311=""),"",IFERROR(IF($F311="ลัง",INDEX(ProdCase,MATCH($B311,ProdCode,0)),IF($F311="แพ็ก",INDEX(ProdPack,MATCH($B311,ProdCode,0)),1)),0))</f>
        <v/>
      </c>
      <c r="I311" s="8">
        <f>IF(OR($B311="",$D311="",$E311="",$F311=""),"",IF(N($H311)=0,"ตรวจรหัสหรือหน่วย",IF($D311="ปรับยอด",$E311,IF($D311="ขาย",-1,1)*ABS($E311))*$H311))</f>
        <v/>
      </c>
    </row>
    <row r="312">
      <c r="A312" s="13" t="n"/>
      <c r="B312" s="11" t="n"/>
      <c r="C312" s="6">
        <f>IF($B312="","",IFERROR(INDEX('สินค้า'!$B$2:$B$201,MATCH($B312,ProdCode,0)),"ไม่พบรหัสสินค้า"))</f>
        <v/>
      </c>
      <c r="D312" s="11" t="n"/>
      <c r="E312" s="12" t="n"/>
      <c r="F312" s="11" t="n"/>
      <c r="G312" s="11" t="n"/>
      <c r="H312" s="9">
        <f>IF(OR($B312="",$F312=""),"",IFERROR(IF($F312="ลัง",INDEX(ProdCase,MATCH($B312,ProdCode,0)),IF($F312="แพ็ก",INDEX(ProdPack,MATCH($B312,ProdCode,0)),1)),0))</f>
        <v/>
      </c>
      <c r="I312" s="8">
        <f>IF(OR($B312="",$D312="",$E312="",$F312=""),"",IF(N($H312)=0,"ตรวจรหัสหรือหน่วย",IF($D312="ปรับยอด",$E312,IF($D312="ขาย",-1,1)*ABS($E312))*$H312))</f>
        <v/>
      </c>
    </row>
    <row r="313">
      <c r="A313" s="13" t="n"/>
      <c r="B313" s="11" t="n"/>
      <c r="C313" s="6">
        <f>IF($B313="","",IFERROR(INDEX('สินค้า'!$B$2:$B$201,MATCH($B313,ProdCode,0)),"ไม่พบรหัสสินค้า"))</f>
        <v/>
      </c>
      <c r="D313" s="11" t="n"/>
      <c r="E313" s="12" t="n"/>
      <c r="F313" s="11" t="n"/>
      <c r="G313" s="11" t="n"/>
      <c r="H313" s="9">
        <f>IF(OR($B313="",$F313=""),"",IFERROR(IF($F313="ลัง",INDEX(ProdCase,MATCH($B313,ProdCode,0)),IF($F313="แพ็ก",INDEX(ProdPack,MATCH($B313,ProdCode,0)),1)),0))</f>
        <v/>
      </c>
      <c r="I313" s="8">
        <f>IF(OR($B313="",$D313="",$E313="",$F313=""),"",IF(N($H313)=0,"ตรวจรหัสหรือหน่วย",IF($D313="ปรับยอด",$E313,IF($D313="ขาย",-1,1)*ABS($E313))*$H313))</f>
        <v/>
      </c>
    </row>
    <row r="314">
      <c r="A314" s="13" t="n"/>
      <c r="B314" s="11" t="n"/>
      <c r="C314" s="6">
        <f>IF($B314="","",IFERROR(INDEX('สินค้า'!$B$2:$B$201,MATCH($B314,ProdCode,0)),"ไม่พบรหัสสินค้า"))</f>
        <v/>
      </c>
      <c r="D314" s="11" t="n"/>
      <c r="E314" s="12" t="n"/>
      <c r="F314" s="11" t="n"/>
      <c r="G314" s="11" t="n"/>
      <c r="H314" s="9">
        <f>IF(OR($B314="",$F314=""),"",IFERROR(IF($F314="ลัง",INDEX(ProdCase,MATCH($B314,ProdCode,0)),IF($F314="แพ็ก",INDEX(ProdPack,MATCH($B314,ProdCode,0)),1)),0))</f>
        <v/>
      </c>
      <c r="I314" s="8">
        <f>IF(OR($B314="",$D314="",$E314="",$F314=""),"",IF(N($H314)=0,"ตรวจรหัสหรือหน่วย",IF($D314="ปรับยอด",$E314,IF($D314="ขาย",-1,1)*ABS($E314))*$H314))</f>
        <v/>
      </c>
    </row>
    <row r="315">
      <c r="A315" s="13" t="n"/>
      <c r="B315" s="11" t="n"/>
      <c r="C315" s="6">
        <f>IF($B315="","",IFERROR(INDEX('สินค้า'!$B$2:$B$201,MATCH($B315,ProdCode,0)),"ไม่พบรหัสสินค้า"))</f>
        <v/>
      </c>
      <c r="D315" s="11" t="n"/>
      <c r="E315" s="12" t="n"/>
      <c r="F315" s="11" t="n"/>
      <c r="G315" s="11" t="n"/>
      <c r="H315" s="9">
        <f>IF(OR($B315="",$F315=""),"",IFERROR(IF($F315="ลัง",INDEX(ProdCase,MATCH($B315,ProdCode,0)),IF($F315="แพ็ก",INDEX(ProdPack,MATCH($B315,ProdCode,0)),1)),0))</f>
        <v/>
      </c>
      <c r="I315" s="8">
        <f>IF(OR($B315="",$D315="",$E315="",$F315=""),"",IF(N($H315)=0,"ตรวจรหัสหรือหน่วย",IF($D315="ปรับยอด",$E315,IF($D315="ขาย",-1,1)*ABS($E315))*$H315))</f>
        <v/>
      </c>
    </row>
    <row r="316">
      <c r="A316" s="13" t="n"/>
      <c r="B316" s="11" t="n"/>
      <c r="C316" s="6">
        <f>IF($B316="","",IFERROR(INDEX('สินค้า'!$B$2:$B$201,MATCH($B316,ProdCode,0)),"ไม่พบรหัสสินค้า"))</f>
        <v/>
      </c>
      <c r="D316" s="11" t="n"/>
      <c r="E316" s="12" t="n"/>
      <c r="F316" s="11" t="n"/>
      <c r="G316" s="11" t="n"/>
      <c r="H316" s="9">
        <f>IF(OR($B316="",$F316=""),"",IFERROR(IF($F316="ลัง",INDEX(ProdCase,MATCH($B316,ProdCode,0)),IF($F316="แพ็ก",INDEX(ProdPack,MATCH($B316,ProdCode,0)),1)),0))</f>
        <v/>
      </c>
      <c r="I316" s="8">
        <f>IF(OR($B316="",$D316="",$E316="",$F316=""),"",IF(N($H316)=0,"ตรวจรหัสหรือหน่วย",IF($D316="ปรับยอด",$E316,IF($D316="ขาย",-1,1)*ABS($E316))*$H316))</f>
        <v/>
      </c>
    </row>
    <row r="317">
      <c r="A317" s="13" t="n"/>
      <c r="B317" s="11" t="n"/>
      <c r="C317" s="6">
        <f>IF($B317="","",IFERROR(INDEX('สินค้า'!$B$2:$B$201,MATCH($B317,ProdCode,0)),"ไม่พบรหัสสินค้า"))</f>
        <v/>
      </c>
      <c r="D317" s="11" t="n"/>
      <c r="E317" s="12" t="n"/>
      <c r="F317" s="11" t="n"/>
      <c r="G317" s="11" t="n"/>
      <c r="H317" s="9">
        <f>IF(OR($B317="",$F317=""),"",IFERROR(IF($F317="ลัง",INDEX(ProdCase,MATCH($B317,ProdCode,0)),IF($F317="แพ็ก",INDEX(ProdPack,MATCH($B317,ProdCode,0)),1)),0))</f>
        <v/>
      </c>
      <c r="I317" s="8">
        <f>IF(OR($B317="",$D317="",$E317="",$F317=""),"",IF(N($H317)=0,"ตรวจรหัสหรือหน่วย",IF($D317="ปรับยอด",$E317,IF($D317="ขาย",-1,1)*ABS($E317))*$H317))</f>
        <v/>
      </c>
    </row>
    <row r="318">
      <c r="A318" s="13" t="n"/>
      <c r="B318" s="11" t="n"/>
      <c r="C318" s="6">
        <f>IF($B318="","",IFERROR(INDEX('สินค้า'!$B$2:$B$201,MATCH($B318,ProdCode,0)),"ไม่พบรหัสสินค้า"))</f>
        <v/>
      </c>
      <c r="D318" s="11" t="n"/>
      <c r="E318" s="12" t="n"/>
      <c r="F318" s="11" t="n"/>
      <c r="G318" s="11" t="n"/>
      <c r="H318" s="9">
        <f>IF(OR($B318="",$F318=""),"",IFERROR(IF($F318="ลัง",INDEX(ProdCase,MATCH($B318,ProdCode,0)),IF($F318="แพ็ก",INDEX(ProdPack,MATCH($B318,ProdCode,0)),1)),0))</f>
        <v/>
      </c>
      <c r="I318" s="8">
        <f>IF(OR($B318="",$D318="",$E318="",$F318=""),"",IF(N($H318)=0,"ตรวจรหัสหรือหน่วย",IF($D318="ปรับยอด",$E318,IF($D318="ขาย",-1,1)*ABS($E318))*$H318))</f>
        <v/>
      </c>
    </row>
    <row r="319">
      <c r="A319" s="13" t="n"/>
      <c r="B319" s="11" t="n"/>
      <c r="C319" s="6">
        <f>IF($B319="","",IFERROR(INDEX('สินค้า'!$B$2:$B$201,MATCH($B319,ProdCode,0)),"ไม่พบรหัสสินค้า"))</f>
        <v/>
      </c>
      <c r="D319" s="11" t="n"/>
      <c r="E319" s="12" t="n"/>
      <c r="F319" s="11" t="n"/>
      <c r="G319" s="11" t="n"/>
      <c r="H319" s="9">
        <f>IF(OR($B319="",$F319=""),"",IFERROR(IF($F319="ลัง",INDEX(ProdCase,MATCH($B319,ProdCode,0)),IF($F319="แพ็ก",INDEX(ProdPack,MATCH($B319,ProdCode,0)),1)),0))</f>
        <v/>
      </c>
      <c r="I319" s="8">
        <f>IF(OR($B319="",$D319="",$E319="",$F319=""),"",IF(N($H319)=0,"ตรวจรหัสหรือหน่วย",IF($D319="ปรับยอด",$E319,IF($D319="ขาย",-1,1)*ABS($E319))*$H319))</f>
        <v/>
      </c>
    </row>
    <row r="320">
      <c r="A320" s="13" t="n"/>
      <c r="B320" s="11" t="n"/>
      <c r="C320" s="6">
        <f>IF($B320="","",IFERROR(INDEX('สินค้า'!$B$2:$B$201,MATCH($B320,ProdCode,0)),"ไม่พบรหัสสินค้า"))</f>
        <v/>
      </c>
      <c r="D320" s="11" t="n"/>
      <c r="E320" s="12" t="n"/>
      <c r="F320" s="11" t="n"/>
      <c r="G320" s="11" t="n"/>
      <c r="H320" s="9">
        <f>IF(OR($B320="",$F320=""),"",IFERROR(IF($F320="ลัง",INDEX(ProdCase,MATCH($B320,ProdCode,0)),IF($F320="แพ็ก",INDEX(ProdPack,MATCH($B320,ProdCode,0)),1)),0))</f>
        <v/>
      </c>
      <c r="I320" s="8">
        <f>IF(OR($B320="",$D320="",$E320="",$F320=""),"",IF(N($H320)=0,"ตรวจรหัสหรือหน่วย",IF($D320="ปรับยอด",$E320,IF($D320="ขาย",-1,1)*ABS($E320))*$H320))</f>
        <v/>
      </c>
    </row>
    <row r="321">
      <c r="A321" s="13" t="n"/>
      <c r="B321" s="11" t="n"/>
      <c r="C321" s="6">
        <f>IF($B321="","",IFERROR(INDEX('สินค้า'!$B$2:$B$201,MATCH($B321,ProdCode,0)),"ไม่พบรหัสสินค้า"))</f>
        <v/>
      </c>
      <c r="D321" s="11" t="n"/>
      <c r="E321" s="12" t="n"/>
      <c r="F321" s="11" t="n"/>
      <c r="G321" s="11" t="n"/>
      <c r="H321" s="9">
        <f>IF(OR($B321="",$F321=""),"",IFERROR(IF($F321="ลัง",INDEX(ProdCase,MATCH($B321,ProdCode,0)),IF($F321="แพ็ก",INDEX(ProdPack,MATCH($B321,ProdCode,0)),1)),0))</f>
        <v/>
      </c>
      <c r="I321" s="8">
        <f>IF(OR($B321="",$D321="",$E321="",$F321=""),"",IF(N($H321)=0,"ตรวจรหัสหรือหน่วย",IF($D321="ปรับยอด",$E321,IF($D321="ขาย",-1,1)*ABS($E321))*$H321))</f>
        <v/>
      </c>
    </row>
    <row r="322">
      <c r="A322" s="13" t="n"/>
      <c r="B322" s="11" t="n"/>
      <c r="C322" s="6">
        <f>IF($B322="","",IFERROR(INDEX('สินค้า'!$B$2:$B$201,MATCH($B322,ProdCode,0)),"ไม่พบรหัสสินค้า"))</f>
        <v/>
      </c>
      <c r="D322" s="11" t="n"/>
      <c r="E322" s="12" t="n"/>
      <c r="F322" s="11" t="n"/>
      <c r="G322" s="11" t="n"/>
      <c r="H322" s="9">
        <f>IF(OR($B322="",$F322=""),"",IFERROR(IF($F322="ลัง",INDEX(ProdCase,MATCH($B322,ProdCode,0)),IF($F322="แพ็ก",INDEX(ProdPack,MATCH($B322,ProdCode,0)),1)),0))</f>
        <v/>
      </c>
      <c r="I322" s="8">
        <f>IF(OR($B322="",$D322="",$E322="",$F322=""),"",IF(N($H322)=0,"ตรวจรหัสหรือหน่วย",IF($D322="ปรับยอด",$E322,IF($D322="ขาย",-1,1)*ABS($E322))*$H322))</f>
        <v/>
      </c>
    </row>
    <row r="323">
      <c r="A323" s="13" t="n"/>
      <c r="B323" s="11" t="n"/>
      <c r="C323" s="6">
        <f>IF($B323="","",IFERROR(INDEX('สินค้า'!$B$2:$B$201,MATCH($B323,ProdCode,0)),"ไม่พบรหัสสินค้า"))</f>
        <v/>
      </c>
      <c r="D323" s="11" t="n"/>
      <c r="E323" s="12" t="n"/>
      <c r="F323" s="11" t="n"/>
      <c r="G323" s="11" t="n"/>
      <c r="H323" s="9">
        <f>IF(OR($B323="",$F323=""),"",IFERROR(IF($F323="ลัง",INDEX(ProdCase,MATCH($B323,ProdCode,0)),IF($F323="แพ็ก",INDEX(ProdPack,MATCH($B323,ProdCode,0)),1)),0))</f>
        <v/>
      </c>
      <c r="I323" s="8">
        <f>IF(OR($B323="",$D323="",$E323="",$F323=""),"",IF(N($H323)=0,"ตรวจรหัสหรือหน่วย",IF($D323="ปรับยอด",$E323,IF($D323="ขาย",-1,1)*ABS($E323))*$H323))</f>
        <v/>
      </c>
    </row>
    <row r="324">
      <c r="A324" s="13" t="n"/>
      <c r="B324" s="11" t="n"/>
      <c r="C324" s="6">
        <f>IF($B324="","",IFERROR(INDEX('สินค้า'!$B$2:$B$201,MATCH($B324,ProdCode,0)),"ไม่พบรหัสสินค้า"))</f>
        <v/>
      </c>
      <c r="D324" s="11" t="n"/>
      <c r="E324" s="12" t="n"/>
      <c r="F324" s="11" t="n"/>
      <c r="G324" s="11" t="n"/>
      <c r="H324" s="9">
        <f>IF(OR($B324="",$F324=""),"",IFERROR(IF($F324="ลัง",INDEX(ProdCase,MATCH($B324,ProdCode,0)),IF($F324="แพ็ก",INDEX(ProdPack,MATCH($B324,ProdCode,0)),1)),0))</f>
        <v/>
      </c>
      <c r="I324" s="8">
        <f>IF(OR($B324="",$D324="",$E324="",$F324=""),"",IF(N($H324)=0,"ตรวจรหัสหรือหน่วย",IF($D324="ปรับยอด",$E324,IF($D324="ขาย",-1,1)*ABS($E324))*$H324))</f>
        <v/>
      </c>
    </row>
    <row r="325">
      <c r="A325" s="13" t="n"/>
      <c r="B325" s="11" t="n"/>
      <c r="C325" s="6">
        <f>IF($B325="","",IFERROR(INDEX('สินค้า'!$B$2:$B$201,MATCH($B325,ProdCode,0)),"ไม่พบรหัสสินค้า"))</f>
        <v/>
      </c>
      <c r="D325" s="11" t="n"/>
      <c r="E325" s="12" t="n"/>
      <c r="F325" s="11" t="n"/>
      <c r="G325" s="11" t="n"/>
      <c r="H325" s="9">
        <f>IF(OR($B325="",$F325=""),"",IFERROR(IF($F325="ลัง",INDEX(ProdCase,MATCH($B325,ProdCode,0)),IF($F325="แพ็ก",INDEX(ProdPack,MATCH($B325,ProdCode,0)),1)),0))</f>
        <v/>
      </c>
      <c r="I325" s="8">
        <f>IF(OR($B325="",$D325="",$E325="",$F325=""),"",IF(N($H325)=0,"ตรวจรหัสหรือหน่วย",IF($D325="ปรับยอด",$E325,IF($D325="ขาย",-1,1)*ABS($E325))*$H325))</f>
        <v/>
      </c>
    </row>
    <row r="326">
      <c r="A326" s="13" t="n"/>
      <c r="B326" s="11" t="n"/>
      <c r="C326" s="6">
        <f>IF($B326="","",IFERROR(INDEX('สินค้า'!$B$2:$B$201,MATCH($B326,ProdCode,0)),"ไม่พบรหัสสินค้า"))</f>
        <v/>
      </c>
      <c r="D326" s="11" t="n"/>
      <c r="E326" s="12" t="n"/>
      <c r="F326" s="11" t="n"/>
      <c r="G326" s="11" t="n"/>
      <c r="H326" s="9">
        <f>IF(OR($B326="",$F326=""),"",IFERROR(IF($F326="ลัง",INDEX(ProdCase,MATCH($B326,ProdCode,0)),IF($F326="แพ็ก",INDEX(ProdPack,MATCH($B326,ProdCode,0)),1)),0))</f>
        <v/>
      </c>
      <c r="I326" s="8">
        <f>IF(OR($B326="",$D326="",$E326="",$F326=""),"",IF(N($H326)=0,"ตรวจรหัสหรือหน่วย",IF($D326="ปรับยอด",$E326,IF($D326="ขาย",-1,1)*ABS($E326))*$H326))</f>
        <v/>
      </c>
    </row>
    <row r="327">
      <c r="A327" s="13" t="n"/>
      <c r="B327" s="11" t="n"/>
      <c r="C327" s="6">
        <f>IF($B327="","",IFERROR(INDEX('สินค้า'!$B$2:$B$201,MATCH($B327,ProdCode,0)),"ไม่พบรหัสสินค้า"))</f>
        <v/>
      </c>
      <c r="D327" s="11" t="n"/>
      <c r="E327" s="12" t="n"/>
      <c r="F327" s="11" t="n"/>
      <c r="G327" s="11" t="n"/>
      <c r="H327" s="9">
        <f>IF(OR($B327="",$F327=""),"",IFERROR(IF($F327="ลัง",INDEX(ProdCase,MATCH($B327,ProdCode,0)),IF($F327="แพ็ก",INDEX(ProdPack,MATCH($B327,ProdCode,0)),1)),0))</f>
        <v/>
      </c>
      <c r="I327" s="8">
        <f>IF(OR($B327="",$D327="",$E327="",$F327=""),"",IF(N($H327)=0,"ตรวจรหัสหรือหน่วย",IF($D327="ปรับยอด",$E327,IF($D327="ขาย",-1,1)*ABS($E327))*$H327))</f>
        <v/>
      </c>
    </row>
    <row r="328">
      <c r="A328" s="13" t="n"/>
      <c r="B328" s="11" t="n"/>
      <c r="C328" s="6">
        <f>IF($B328="","",IFERROR(INDEX('สินค้า'!$B$2:$B$201,MATCH($B328,ProdCode,0)),"ไม่พบรหัสสินค้า"))</f>
        <v/>
      </c>
      <c r="D328" s="11" t="n"/>
      <c r="E328" s="12" t="n"/>
      <c r="F328" s="11" t="n"/>
      <c r="G328" s="11" t="n"/>
      <c r="H328" s="9">
        <f>IF(OR($B328="",$F328=""),"",IFERROR(IF($F328="ลัง",INDEX(ProdCase,MATCH($B328,ProdCode,0)),IF($F328="แพ็ก",INDEX(ProdPack,MATCH($B328,ProdCode,0)),1)),0))</f>
        <v/>
      </c>
      <c r="I328" s="8">
        <f>IF(OR($B328="",$D328="",$E328="",$F328=""),"",IF(N($H328)=0,"ตรวจรหัสหรือหน่วย",IF($D328="ปรับยอด",$E328,IF($D328="ขาย",-1,1)*ABS($E328))*$H328))</f>
        <v/>
      </c>
    </row>
    <row r="329">
      <c r="A329" s="13" t="n"/>
      <c r="B329" s="11" t="n"/>
      <c r="C329" s="6">
        <f>IF($B329="","",IFERROR(INDEX('สินค้า'!$B$2:$B$201,MATCH($B329,ProdCode,0)),"ไม่พบรหัสสินค้า"))</f>
        <v/>
      </c>
      <c r="D329" s="11" t="n"/>
      <c r="E329" s="12" t="n"/>
      <c r="F329" s="11" t="n"/>
      <c r="G329" s="11" t="n"/>
      <c r="H329" s="9">
        <f>IF(OR($B329="",$F329=""),"",IFERROR(IF($F329="ลัง",INDEX(ProdCase,MATCH($B329,ProdCode,0)),IF($F329="แพ็ก",INDEX(ProdPack,MATCH($B329,ProdCode,0)),1)),0))</f>
        <v/>
      </c>
      <c r="I329" s="8">
        <f>IF(OR($B329="",$D329="",$E329="",$F329=""),"",IF(N($H329)=0,"ตรวจรหัสหรือหน่วย",IF($D329="ปรับยอด",$E329,IF($D329="ขาย",-1,1)*ABS($E329))*$H329))</f>
        <v/>
      </c>
    </row>
    <row r="330">
      <c r="A330" s="13" t="n"/>
      <c r="B330" s="11" t="n"/>
      <c r="C330" s="6">
        <f>IF($B330="","",IFERROR(INDEX('สินค้า'!$B$2:$B$201,MATCH($B330,ProdCode,0)),"ไม่พบรหัสสินค้า"))</f>
        <v/>
      </c>
      <c r="D330" s="11" t="n"/>
      <c r="E330" s="12" t="n"/>
      <c r="F330" s="11" t="n"/>
      <c r="G330" s="11" t="n"/>
      <c r="H330" s="9">
        <f>IF(OR($B330="",$F330=""),"",IFERROR(IF($F330="ลัง",INDEX(ProdCase,MATCH($B330,ProdCode,0)),IF($F330="แพ็ก",INDEX(ProdPack,MATCH($B330,ProdCode,0)),1)),0))</f>
        <v/>
      </c>
      <c r="I330" s="8">
        <f>IF(OR($B330="",$D330="",$E330="",$F330=""),"",IF(N($H330)=0,"ตรวจรหัสหรือหน่วย",IF($D330="ปรับยอด",$E330,IF($D330="ขาย",-1,1)*ABS($E330))*$H330))</f>
        <v/>
      </c>
    </row>
    <row r="331">
      <c r="A331" s="13" t="n"/>
      <c r="B331" s="11" t="n"/>
      <c r="C331" s="6">
        <f>IF($B331="","",IFERROR(INDEX('สินค้า'!$B$2:$B$201,MATCH($B331,ProdCode,0)),"ไม่พบรหัสสินค้า"))</f>
        <v/>
      </c>
      <c r="D331" s="11" t="n"/>
      <c r="E331" s="12" t="n"/>
      <c r="F331" s="11" t="n"/>
      <c r="G331" s="11" t="n"/>
      <c r="H331" s="9">
        <f>IF(OR($B331="",$F331=""),"",IFERROR(IF($F331="ลัง",INDEX(ProdCase,MATCH($B331,ProdCode,0)),IF($F331="แพ็ก",INDEX(ProdPack,MATCH($B331,ProdCode,0)),1)),0))</f>
        <v/>
      </c>
      <c r="I331" s="8">
        <f>IF(OR($B331="",$D331="",$E331="",$F331=""),"",IF(N($H331)=0,"ตรวจรหัสหรือหน่วย",IF($D331="ปรับยอด",$E331,IF($D331="ขาย",-1,1)*ABS($E331))*$H331))</f>
        <v/>
      </c>
    </row>
    <row r="332">
      <c r="A332" s="13" t="n"/>
      <c r="B332" s="11" t="n"/>
      <c r="C332" s="6">
        <f>IF($B332="","",IFERROR(INDEX('สินค้า'!$B$2:$B$201,MATCH($B332,ProdCode,0)),"ไม่พบรหัสสินค้า"))</f>
        <v/>
      </c>
      <c r="D332" s="11" t="n"/>
      <c r="E332" s="12" t="n"/>
      <c r="F332" s="11" t="n"/>
      <c r="G332" s="11" t="n"/>
      <c r="H332" s="9">
        <f>IF(OR($B332="",$F332=""),"",IFERROR(IF($F332="ลัง",INDEX(ProdCase,MATCH($B332,ProdCode,0)),IF($F332="แพ็ก",INDEX(ProdPack,MATCH($B332,ProdCode,0)),1)),0))</f>
        <v/>
      </c>
      <c r="I332" s="8">
        <f>IF(OR($B332="",$D332="",$E332="",$F332=""),"",IF(N($H332)=0,"ตรวจรหัสหรือหน่วย",IF($D332="ปรับยอด",$E332,IF($D332="ขาย",-1,1)*ABS($E332))*$H332))</f>
        <v/>
      </c>
    </row>
    <row r="333">
      <c r="A333" s="13" t="n"/>
      <c r="B333" s="11" t="n"/>
      <c r="C333" s="6">
        <f>IF($B333="","",IFERROR(INDEX('สินค้า'!$B$2:$B$201,MATCH($B333,ProdCode,0)),"ไม่พบรหัสสินค้า"))</f>
        <v/>
      </c>
      <c r="D333" s="11" t="n"/>
      <c r="E333" s="12" t="n"/>
      <c r="F333" s="11" t="n"/>
      <c r="G333" s="11" t="n"/>
      <c r="H333" s="9">
        <f>IF(OR($B333="",$F333=""),"",IFERROR(IF($F333="ลัง",INDEX(ProdCase,MATCH($B333,ProdCode,0)),IF($F333="แพ็ก",INDEX(ProdPack,MATCH($B333,ProdCode,0)),1)),0))</f>
        <v/>
      </c>
      <c r="I333" s="8">
        <f>IF(OR($B333="",$D333="",$E333="",$F333=""),"",IF(N($H333)=0,"ตรวจรหัสหรือหน่วย",IF($D333="ปรับยอด",$E333,IF($D333="ขาย",-1,1)*ABS($E333))*$H333))</f>
        <v/>
      </c>
    </row>
    <row r="334">
      <c r="A334" s="13" t="n"/>
      <c r="B334" s="11" t="n"/>
      <c r="C334" s="6">
        <f>IF($B334="","",IFERROR(INDEX('สินค้า'!$B$2:$B$201,MATCH($B334,ProdCode,0)),"ไม่พบรหัสสินค้า"))</f>
        <v/>
      </c>
      <c r="D334" s="11" t="n"/>
      <c r="E334" s="12" t="n"/>
      <c r="F334" s="11" t="n"/>
      <c r="G334" s="11" t="n"/>
      <c r="H334" s="9">
        <f>IF(OR($B334="",$F334=""),"",IFERROR(IF($F334="ลัง",INDEX(ProdCase,MATCH($B334,ProdCode,0)),IF($F334="แพ็ก",INDEX(ProdPack,MATCH($B334,ProdCode,0)),1)),0))</f>
        <v/>
      </c>
      <c r="I334" s="8">
        <f>IF(OR($B334="",$D334="",$E334="",$F334=""),"",IF(N($H334)=0,"ตรวจรหัสหรือหน่วย",IF($D334="ปรับยอด",$E334,IF($D334="ขาย",-1,1)*ABS($E334))*$H334))</f>
        <v/>
      </c>
    </row>
    <row r="335">
      <c r="A335" s="13" t="n"/>
      <c r="B335" s="11" t="n"/>
      <c r="C335" s="6">
        <f>IF($B335="","",IFERROR(INDEX('สินค้า'!$B$2:$B$201,MATCH($B335,ProdCode,0)),"ไม่พบรหัสสินค้า"))</f>
        <v/>
      </c>
      <c r="D335" s="11" t="n"/>
      <c r="E335" s="12" t="n"/>
      <c r="F335" s="11" t="n"/>
      <c r="G335" s="11" t="n"/>
      <c r="H335" s="9">
        <f>IF(OR($B335="",$F335=""),"",IFERROR(IF($F335="ลัง",INDEX(ProdCase,MATCH($B335,ProdCode,0)),IF($F335="แพ็ก",INDEX(ProdPack,MATCH($B335,ProdCode,0)),1)),0))</f>
        <v/>
      </c>
      <c r="I335" s="8">
        <f>IF(OR($B335="",$D335="",$E335="",$F335=""),"",IF(N($H335)=0,"ตรวจรหัสหรือหน่วย",IF($D335="ปรับยอด",$E335,IF($D335="ขาย",-1,1)*ABS($E335))*$H335))</f>
        <v/>
      </c>
    </row>
    <row r="336">
      <c r="A336" s="13" t="n"/>
      <c r="B336" s="11" t="n"/>
      <c r="C336" s="6">
        <f>IF($B336="","",IFERROR(INDEX('สินค้า'!$B$2:$B$201,MATCH($B336,ProdCode,0)),"ไม่พบรหัสสินค้า"))</f>
        <v/>
      </c>
      <c r="D336" s="11" t="n"/>
      <c r="E336" s="12" t="n"/>
      <c r="F336" s="11" t="n"/>
      <c r="G336" s="11" t="n"/>
      <c r="H336" s="9">
        <f>IF(OR($B336="",$F336=""),"",IFERROR(IF($F336="ลัง",INDEX(ProdCase,MATCH($B336,ProdCode,0)),IF($F336="แพ็ก",INDEX(ProdPack,MATCH($B336,ProdCode,0)),1)),0))</f>
        <v/>
      </c>
      <c r="I336" s="8">
        <f>IF(OR($B336="",$D336="",$E336="",$F336=""),"",IF(N($H336)=0,"ตรวจรหัสหรือหน่วย",IF($D336="ปรับยอด",$E336,IF($D336="ขาย",-1,1)*ABS($E336))*$H336))</f>
        <v/>
      </c>
    </row>
    <row r="337">
      <c r="A337" s="13" t="n"/>
      <c r="B337" s="11" t="n"/>
      <c r="C337" s="6">
        <f>IF($B337="","",IFERROR(INDEX('สินค้า'!$B$2:$B$201,MATCH($B337,ProdCode,0)),"ไม่พบรหัสสินค้า"))</f>
        <v/>
      </c>
      <c r="D337" s="11" t="n"/>
      <c r="E337" s="12" t="n"/>
      <c r="F337" s="11" t="n"/>
      <c r="G337" s="11" t="n"/>
      <c r="H337" s="9">
        <f>IF(OR($B337="",$F337=""),"",IFERROR(IF($F337="ลัง",INDEX(ProdCase,MATCH($B337,ProdCode,0)),IF($F337="แพ็ก",INDEX(ProdPack,MATCH($B337,ProdCode,0)),1)),0))</f>
        <v/>
      </c>
      <c r="I337" s="8">
        <f>IF(OR($B337="",$D337="",$E337="",$F337=""),"",IF(N($H337)=0,"ตรวจรหัสหรือหน่วย",IF($D337="ปรับยอด",$E337,IF($D337="ขาย",-1,1)*ABS($E337))*$H337))</f>
        <v/>
      </c>
    </row>
    <row r="338">
      <c r="A338" s="13" t="n"/>
      <c r="B338" s="11" t="n"/>
      <c r="C338" s="6">
        <f>IF($B338="","",IFERROR(INDEX('สินค้า'!$B$2:$B$201,MATCH($B338,ProdCode,0)),"ไม่พบรหัสสินค้า"))</f>
        <v/>
      </c>
      <c r="D338" s="11" t="n"/>
      <c r="E338" s="12" t="n"/>
      <c r="F338" s="11" t="n"/>
      <c r="G338" s="11" t="n"/>
      <c r="H338" s="9">
        <f>IF(OR($B338="",$F338=""),"",IFERROR(IF($F338="ลัง",INDEX(ProdCase,MATCH($B338,ProdCode,0)),IF($F338="แพ็ก",INDEX(ProdPack,MATCH($B338,ProdCode,0)),1)),0))</f>
        <v/>
      </c>
      <c r="I338" s="8">
        <f>IF(OR($B338="",$D338="",$E338="",$F338=""),"",IF(N($H338)=0,"ตรวจรหัสหรือหน่วย",IF($D338="ปรับยอด",$E338,IF($D338="ขาย",-1,1)*ABS($E338))*$H338))</f>
        <v/>
      </c>
    </row>
    <row r="339">
      <c r="A339" s="13" t="n"/>
      <c r="B339" s="11" t="n"/>
      <c r="C339" s="6">
        <f>IF($B339="","",IFERROR(INDEX('สินค้า'!$B$2:$B$201,MATCH($B339,ProdCode,0)),"ไม่พบรหัสสินค้า"))</f>
        <v/>
      </c>
      <c r="D339" s="11" t="n"/>
      <c r="E339" s="12" t="n"/>
      <c r="F339" s="11" t="n"/>
      <c r="G339" s="11" t="n"/>
      <c r="H339" s="9">
        <f>IF(OR($B339="",$F339=""),"",IFERROR(IF($F339="ลัง",INDEX(ProdCase,MATCH($B339,ProdCode,0)),IF($F339="แพ็ก",INDEX(ProdPack,MATCH($B339,ProdCode,0)),1)),0))</f>
        <v/>
      </c>
      <c r="I339" s="8">
        <f>IF(OR($B339="",$D339="",$E339="",$F339=""),"",IF(N($H339)=0,"ตรวจรหัสหรือหน่วย",IF($D339="ปรับยอด",$E339,IF($D339="ขาย",-1,1)*ABS($E339))*$H339))</f>
        <v/>
      </c>
    </row>
    <row r="340">
      <c r="A340" s="13" t="n"/>
      <c r="B340" s="11" t="n"/>
      <c r="C340" s="6">
        <f>IF($B340="","",IFERROR(INDEX('สินค้า'!$B$2:$B$201,MATCH($B340,ProdCode,0)),"ไม่พบรหัสสินค้า"))</f>
        <v/>
      </c>
      <c r="D340" s="11" t="n"/>
      <c r="E340" s="12" t="n"/>
      <c r="F340" s="11" t="n"/>
      <c r="G340" s="11" t="n"/>
      <c r="H340" s="9">
        <f>IF(OR($B340="",$F340=""),"",IFERROR(IF($F340="ลัง",INDEX(ProdCase,MATCH($B340,ProdCode,0)),IF($F340="แพ็ก",INDEX(ProdPack,MATCH($B340,ProdCode,0)),1)),0))</f>
        <v/>
      </c>
      <c r="I340" s="8">
        <f>IF(OR($B340="",$D340="",$E340="",$F340=""),"",IF(N($H340)=0,"ตรวจรหัสหรือหน่วย",IF($D340="ปรับยอด",$E340,IF($D340="ขาย",-1,1)*ABS($E340))*$H340))</f>
        <v/>
      </c>
    </row>
    <row r="341">
      <c r="A341" s="13" t="n"/>
      <c r="B341" s="11" t="n"/>
      <c r="C341" s="6">
        <f>IF($B341="","",IFERROR(INDEX('สินค้า'!$B$2:$B$201,MATCH($B341,ProdCode,0)),"ไม่พบรหัสสินค้า"))</f>
        <v/>
      </c>
      <c r="D341" s="11" t="n"/>
      <c r="E341" s="12" t="n"/>
      <c r="F341" s="11" t="n"/>
      <c r="G341" s="11" t="n"/>
      <c r="H341" s="9">
        <f>IF(OR($B341="",$F341=""),"",IFERROR(IF($F341="ลัง",INDEX(ProdCase,MATCH($B341,ProdCode,0)),IF($F341="แพ็ก",INDEX(ProdPack,MATCH($B341,ProdCode,0)),1)),0))</f>
        <v/>
      </c>
      <c r="I341" s="8">
        <f>IF(OR($B341="",$D341="",$E341="",$F341=""),"",IF(N($H341)=0,"ตรวจรหัสหรือหน่วย",IF($D341="ปรับยอด",$E341,IF($D341="ขาย",-1,1)*ABS($E341))*$H341))</f>
        <v/>
      </c>
    </row>
    <row r="342">
      <c r="A342" s="13" t="n"/>
      <c r="B342" s="11" t="n"/>
      <c r="C342" s="6">
        <f>IF($B342="","",IFERROR(INDEX('สินค้า'!$B$2:$B$201,MATCH($B342,ProdCode,0)),"ไม่พบรหัสสินค้า"))</f>
        <v/>
      </c>
      <c r="D342" s="11" t="n"/>
      <c r="E342" s="12" t="n"/>
      <c r="F342" s="11" t="n"/>
      <c r="G342" s="11" t="n"/>
      <c r="H342" s="9">
        <f>IF(OR($B342="",$F342=""),"",IFERROR(IF($F342="ลัง",INDEX(ProdCase,MATCH($B342,ProdCode,0)),IF($F342="แพ็ก",INDEX(ProdPack,MATCH($B342,ProdCode,0)),1)),0))</f>
        <v/>
      </c>
      <c r="I342" s="8">
        <f>IF(OR($B342="",$D342="",$E342="",$F342=""),"",IF(N($H342)=0,"ตรวจรหัสหรือหน่วย",IF($D342="ปรับยอด",$E342,IF($D342="ขาย",-1,1)*ABS($E342))*$H342))</f>
        <v/>
      </c>
    </row>
    <row r="343">
      <c r="A343" s="13" t="n"/>
      <c r="B343" s="11" t="n"/>
      <c r="C343" s="6">
        <f>IF($B343="","",IFERROR(INDEX('สินค้า'!$B$2:$B$201,MATCH($B343,ProdCode,0)),"ไม่พบรหัสสินค้า"))</f>
        <v/>
      </c>
      <c r="D343" s="11" t="n"/>
      <c r="E343" s="12" t="n"/>
      <c r="F343" s="11" t="n"/>
      <c r="G343" s="11" t="n"/>
      <c r="H343" s="9">
        <f>IF(OR($B343="",$F343=""),"",IFERROR(IF($F343="ลัง",INDEX(ProdCase,MATCH($B343,ProdCode,0)),IF($F343="แพ็ก",INDEX(ProdPack,MATCH($B343,ProdCode,0)),1)),0))</f>
        <v/>
      </c>
      <c r="I343" s="8">
        <f>IF(OR($B343="",$D343="",$E343="",$F343=""),"",IF(N($H343)=0,"ตรวจรหัสหรือหน่วย",IF($D343="ปรับยอด",$E343,IF($D343="ขาย",-1,1)*ABS($E343))*$H343))</f>
        <v/>
      </c>
    </row>
    <row r="344">
      <c r="A344" s="13" t="n"/>
      <c r="B344" s="11" t="n"/>
      <c r="C344" s="6">
        <f>IF($B344="","",IFERROR(INDEX('สินค้า'!$B$2:$B$201,MATCH($B344,ProdCode,0)),"ไม่พบรหัสสินค้า"))</f>
        <v/>
      </c>
      <c r="D344" s="11" t="n"/>
      <c r="E344" s="12" t="n"/>
      <c r="F344" s="11" t="n"/>
      <c r="G344" s="11" t="n"/>
      <c r="H344" s="9">
        <f>IF(OR($B344="",$F344=""),"",IFERROR(IF($F344="ลัง",INDEX(ProdCase,MATCH($B344,ProdCode,0)),IF($F344="แพ็ก",INDEX(ProdPack,MATCH($B344,ProdCode,0)),1)),0))</f>
        <v/>
      </c>
      <c r="I344" s="8">
        <f>IF(OR($B344="",$D344="",$E344="",$F344=""),"",IF(N($H344)=0,"ตรวจรหัสหรือหน่วย",IF($D344="ปรับยอด",$E344,IF($D344="ขาย",-1,1)*ABS($E344))*$H344))</f>
        <v/>
      </c>
    </row>
    <row r="345">
      <c r="A345" s="13" t="n"/>
      <c r="B345" s="11" t="n"/>
      <c r="C345" s="6">
        <f>IF($B345="","",IFERROR(INDEX('สินค้า'!$B$2:$B$201,MATCH($B345,ProdCode,0)),"ไม่พบรหัสสินค้า"))</f>
        <v/>
      </c>
      <c r="D345" s="11" t="n"/>
      <c r="E345" s="12" t="n"/>
      <c r="F345" s="11" t="n"/>
      <c r="G345" s="11" t="n"/>
      <c r="H345" s="9">
        <f>IF(OR($B345="",$F345=""),"",IFERROR(IF($F345="ลัง",INDEX(ProdCase,MATCH($B345,ProdCode,0)),IF($F345="แพ็ก",INDEX(ProdPack,MATCH($B345,ProdCode,0)),1)),0))</f>
        <v/>
      </c>
      <c r="I345" s="8">
        <f>IF(OR($B345="",$D345="",$E345="",$F345=""),"",IF(N($H345)=0,"ตรวจรหัสหรือหน่วย",IF($D345="ปรับยอด",$E345,IF($D345="ขาย",-1,1)*ABS($E345))*$H345))</f>
        <v/>
      </c>
    </row>
    <row r="346">
      <c r="A346" s="13" t="n"/>
      <c r="B346" s="11" t="n"/>
      <c r="C346" s="6">
        <f>IF($B346="","",IFERROR(INDEX('สินค้า'!$B$2:$B$201,MATCH($B346,ProdCode,0)),"ไม่พบรหัสสินค้า"))</f>
        <v/>
      </c>
      <c r="D346" s="11" t="n"/>
      <c r="E346" s="12" t="n"/>
      <c r="F346" s="11" t="n"/>
      <c r="G346" s="11" t="n"/>
      <c r="H346" s="9">
        <f>IF(OR($B346="",$F346=""),"",IFERROR(IF($F346="ลัง",INDEX(ProdCase,MATCH($B346,ProdCode,0)),IF($F346="แพ็ก",INDEX(ProdPack,MATCH($B346,ProdCode,0)),1)),0))</f>
        <v/>
      </c>
      <c r="I346" s="8">
        <f>IF(OR($B346="",$D346="",$E346="",$F346=""),"",IF(N($H346)=0,"ตรวจรหัสหรือหน่วย",IF($D346="ปรับยอด",$E346,IF($D346="ขาย",-1,1)*ABS($E346))*$H346))</f>
        <v/>
      </c>
    </row>
    <row r="347">
      <c r="A347" s="13" t="n"/>
      <c r="B347" s="11" t="n"/>
      <c r="C347" s="6">
        <f>IF($B347="","",IFERROR(INDEX('สินค้า'!$B$2:$B$201,MATCH($B347,ProdCode,0)),"ไม่พบรหัสสินค้า"))</f>
        <v/>
      </c>
      <c r="D347" s="11" t="n"/>
      <c r="E347" s="12" t="n"/>
      <c r="F347" s="11" t="n"/>
      <c r="G347" s="11" t="n"/>
      <c r="H347" s="9">
        <f>IF(OR($B347="",$F347=""),"",IFERROR(IF($F347="ลัง",INDEX(ProdCase,MATCH($B347,ProdCode,0)),IF($F347="แพ็ก",INDEX(ProdPack,MATCH($B347,ProdCode,0)),1)),0))</f>
        <v/>
      </c>
      <c r="I347" s="8">
        <f>IF(OR($B347="",$D347="",$E347="",$F347=""),"",IF(N($H347)=0,"ตรวจรหัสหรือหน่วย",IF($D347="ปรับยอด",$E347,IF($D347="ขาย",-1,1)*ABS($E347))*$H347))</f>
        <v/>
      </c>
    </row>
    <row r="348">
      <c r="A348" s="13" t="n"/>
      <c r="B348" s="11" t="n"/>
      <c r="C348" s="6">
        <f>IF($B348="","",IFERROR(INDEX('สินค้า'!$B$2:$B$201,MATCH($B348,ProdCode,0)),"ไม่พบรหัสสินค้า"))</f>
        <v/>
      </c>
      <c r="D348" s="11" t="n"/>
      <c r="E348" s="12" t="n"/>
      <c r="F348" s="11" t="n"/>
      <c r="G348" s="11" t="n"/>
      <c r="H348" s="9">
        <f>IF(OR($B348="",$F348=""),"",IFERROR(IF($F348="ลัง",INDEX(ProdCase,MATCH($B348,ProdCode,0)),IF($F348="แพ็ก",INDEX(ProdPack,MATCH($B348,ProdCode,0)),1)),0))</f>
        <v/>
      </c>
      <c r="I348" s="8">
        <f>IF(OR($B348="",$D348="",$E348="",$F348=""),"",IF(N($H348)=0,"ตรวจรหัสหรือหน่วย",IF($D348="ปรับยอด",$E348,IF($D348="ขาย",-1,1)*ABS($E348))*$H348))</f>
        <v/>
      </c>
    </row>
    <row r="349">
      <c r="A349" s="13" t="n"/>
      <c r="B349" s="11" t="n"/>
      <c r="C349" s="6">
        <f>IF($B349="","",IFERROR(INDEX('สินค้า'!$B$2:$B$201,MATCH($B349,ProdCode,0)),"ไม่พบรหัสสินค้า"))</f>
        <v/>
      </c>
      <c r="D349" s="11" t="n"/>
      <c r="E349" s="12" t="n"/>
      <c r="F349" s="11" t="n"/>
      <c r="G349" s="11" t="n"/>
      <c r="H349" s="9">
        <f>IF(OR($B349="",$F349=""),"",IFERROR(IF($F349="ลัง",INDEX(ProdCase,MATCH($B349,ProdCode,0)),IF($F349="แพ็ก",INDEX(ProdPack,MATCH($B349,ProdCode,0)),1)),0))</f>
        <v/>
      </c>
      <c r="I349" s="8">
        <f>IF(OR($B349="",$D349="",$E349="",$F349=""),"",IF(N($H349)=0,"ตรวจรหัสหรือหน่วย",IF($D349="ปรับยอด",$E349,IF($D349="ขาย",-1,1)*ABS($E349))*$H349))</f>
        <v/>
      </c>
    </row>
    <row r="350">
      <c r="A350" s="13" t="n"/>
      <c r="B350" s="11" t="n"/>
      <c r="C350" s="6">
        <f>IF($B350="","",IFERROR(INDEX('สินค้า'!$B$2:$B$201,MATCH($B350,ProdCode,0)),"ไม่พบรหัสสินค้า"))</f>
        <v/>
      </c>
      <c r="D350" s="11" t="n"/>
      <c r="E350" s="12" t="n"/>
      <c r="F350" s="11" t="n"/>
      <c r="G350" s="11" t="n"/>
      <c r="H350" s="9">
        <f>IF(OR($B350="",$F350=""),"",IFERROR(IF($F350="ลัง",INDEX(ProdCase,MATCH($B350,ProdCode,0)),IF($F350="แพ็ก",INDEX(ProdPack,MATCH($B350,ProdCode,0)),1)),0))</f>
        <v/>
      </c>
      <c r="I350" s="8">
        <f>IF(OR($B350="",$D350="",$E350="",$F350=""),"",IF(N($H350)=0,"ตรวจรหัสหรือหน่วย",IF($D350="ปรับยอด",$E350,IF($D350="ขาย",-1,1)*ABS($E350))*$H350))</f>
        <v/>
      </c>
    </row>
    <row r="351">
      <c r="A351" s="13" t="n"/>
      <c r="B351" s="11" t="n"/>
      <c r="C351" s="6">
        <f>IF($B351="","",IFERROR(INDEX('สินค้า'!$B$2:$B$201,MATCH($B351,ProdCode,0)),"ไม่พบรหัสสินค้า"))</f>
        <v/>
      </c>
      <c r="D351" s="11" t="n"/>
      <c r="E351" s="12" t="n"/>
      <c r="F351" s="11" t="n"/>
      <c r="G351" s="11" t="n"/>
      <c r="H351" s="9">
        <f>IF(OR($B351="",$F351=""),"",IFERROR(IF($F351="ลัง",INDEX(ProdCase,MATCH($B351,ProdCode,0)),IF($F351="แพ็ก",INDEX(ProdPack,MATCH($B351,ProdCode,0)),1)),0))</f>
        <v/>
      </c>
      <c r="I351" s="8">
        <f>IF(OR($B351="",$D351="",$E351="",$F351=""),"",IF(N($H351)=0,"ตรวจรหัสหรือหน่วย",IF($D351="ปรับยอด",$E351,IF($D351="ขาย",-1,1)*ABS($E351))*$H351))</f>
        <v/>
      </c>
    </row>
    <row r="352">
      <c r="A352" s="13" t="n"/>
      <c r="B352" s="11" t="n"/>
      <c r="C352" s="6">
        <f>IF($B352="","",IFERROR(INDEX('สินค้า'!$B$2:$B$201,MATCH($B352,ProdCode,0)),"ไม่พบรหัสสินค้า"))</f>
        <v/>
      </c>
      <c r="D352" s="11" t="n"/>
      <c r="E352" s="12" t="n"/>
      <c r="F352" s="11" t="n"/>
      <c r="G352" s="11" t="n"/>
      <c r="H352" s="9">
        <f>IF(OR($B352="",$F352=""),"",IFERROR(IF($F352="ลัง",INDEX(ProdCase,MATCH($B352,ProdCode,0)),IF($F352="แพ็ก",INDEX(ProdPack,MATCH($B352,ProdCode,0)),1)),0))</f>
        <v/>
      </c>
      <c r="I352" s="8">
        <f>IF(OR($B352="",$D352="",$E352="",$F352=""),"",IF(N($H352)=0,"ตรวจรหัสหรือหน่วย",IF($D352="ปรับยอด",$E352,IF($D352="ขาย",-1,1)*ABS($E352))*$H352))</f>
        <v/>
      </c>
    </row>
    <row r="353">
      <c r="A353" s="13" t="n"/>
      <c r="B353" s="11" t="n"/>
      <c r="C353" s="6">
        <f>IF($B353="","",IFERROR(INDEX('สินค้า'!$B$2:$B$201,MATCH($B353,ProdCode,0)),"ไม่พบรหัสสินค้า"))</f>
        <v/>
      </c>
      <c r="D353" s="11" t="n"/>
      <c r="E353" s="12" t="n"/>
      <c r="F353" s="11" t="n"/>
      <c r="G353" s="11" t="n"/>
      <c r="H353" s="9">
        <f>IF(OR($B353="",$F353=""),"",IFERROR(IF($F353="ลัง",INDEX(ProdCase,MATCH($B353,ProdCode,0)),IF($F353="แพ็ก",INDEX(ProdPack,MATCH($B353,ProdCode,0)),1)),0))</f>
        <v/>
      </c>
      <c r="I353" s="8">
        <f>IF(OR($B353="",$D353="",$E353="",$F353=""),"",IF(N($H353)=0,"ตรวจรหัสหรือหน่วย",IF($D353="ปรับยอด",$E353,IF($D353="ขาย",-1,1)*ABS($E353))*$H353))</f>
        <v/>
      </c>
    </row>
    <row r="354">
      <c r="A354" s="13" t="n"/>
      <c r="B354" s="11" t="n"/>
      <c r="C354" s="6">
        <f>IF($B354="","",IFERROR(INDEX('สินค้า'!$B$2:$B$201,MATCH($B354,ProdCode,0)),"ไม่พบรหัสสินค้า"))</f>
        <v/>
      </c>
      <c r="D354" s="11" t="n"/>
      <c r="E354" s="12" t="n"/>
      <c r="F354" s="11" t="n"/>
      <c r="G354" s="11" t="n"/>
      <c r="H354" s="9">
        <f>IF(OR($B354="",$F354=""),"",IFERROR(IF($F354="ลัง",INDEX(ProdCase,MATCH($B354,ProdCode,0)),IF($F354="แพ็ก",INDEX(ProdPack,MATCH($B354,ProdCode,0)),1)),0))</f>
        <v/>
      </c>
      <c r="I354" s="8">
        <f>IF(OR($B354="",$D354="",$E354="",$F354=""),"",IF(N($H354)=0,"ตรวจรหัสหรือหน่วย",IF($D354="ปรับยอด",$E354,IF($D354="ขาย",-1,1)*ABS($E354))*$H354))</f>
        <v/>
      </c>
    </row>
    <row r="355">
      <c r="A355" s="13" t="n"/>
      <c r="B355" s="11" t="n"/>
      <c r="C355" s="6">
        <f>IF($B355="","",IFERROR(INDEX('สินค้า'!$B$2:$B$201,MATCH($B355,ProdCode,0)),"ไม่พบรหัสสินค้า"))</f>
        <v/>
      </c>
      <c r="D355" s="11" t="n"/>
      <c r="E355" s="12" t="n"/>
      <c r="F355" s="11" t="n"/>
      <c r="G355" s="11" t="n"/>
      <c r="H355" s="9">
        <f>IF(OR($B355="",$F355=""),"",IFERROR(IF($F355="ลัง",INDEX(ProdCase,MATCH($B355,ProdCode,0)),IF($F355="แพ็ก",INDEX(ProdPack,MATCH($B355,ProdCode,0)),1)),0))</f>
        <v/>
      </c>
      <c r="I355" s="8">
        <f>IF(OR($B355="",$D355="",$E355="",$F355=""),"",IF(N($H355)=0,"ตรวจรหัสหรือหน่วย",IF($D355="ปรับยอด",$E355,IF($D355="ขาย",-1,1)*ABS($E355))*$H355))</f>
        <v/>
      </c>
    </row>
    <row r="356">
      <c r="A356" s="13" t="n"/>
      <c r="B356" s="11" t="n"/>
      <c r="C356" s="6">
        <f>IF($B356="","",IFERROR(INDEX('สินค้า'!$B$2:$B$201,MATCH($B356,ProdCode,0)),"ไม่พบรหัสสินค้า"))</f>
        <v/>
      </c>
      <c r="D356" s="11" t="n"/>
      <c r="E356" s="12" t="n"/>
      <c r="F356" s="11" t="n"/>
      <c r="G356" s="11" t="n"/>
      <c r="H356" s="9">
        <f>IF(OR($B356="",$F356=""),"",IFERROR(IF($F356="ลัง",INDEX(ProdCase,MATCH($B356,ProdCode,0)),IF($F356="แพ็ก",INDEX(ProdPack,MATCH($B356,ProdCode,0)),1)),0))</f>
        <v/>
      </c>
      <c r="I356" s="8">
        <f>IF(OR($B356="",$D356="",$E356="",$F356=""),"",IF(N($H356)=0,"ตรวจรหัสหรือหน่วย",IF($D356="ปรับยอด",$E356,IF($D356="ขาย",-1,1)*ABS($E356))*$H356))</f>
        <v/>
      </c>
    </row>
    <row r="357">
      <c r="A357" s="13" t="n"/>
      <c r="B357" s="11" t="n"/>
      <c r="C357" s="6">
        <f>IF($B357="","",IFERROR(INDEX('สินค้า'!$B$2:$B$201,MATCH($B357,ProdCode,0)),"ไม่พบรหัสสินค้า"))</f>
        <v/>
      </c>
      <c r="D357" s="11" t="n"/>
      <c r="E357" s="12" t="n"/>
      <c r="F357" s="11" t="n"/>
      <c r="G357" s="11" t="n"/>
      <c r="H357" s="9">
        <f>IF(OR($B357="",$F357=""),"",IFERROR(IF($F357="ลัง",INDEX(ProdCase,MATCH($B357,ProdCode,0)),IF($F357="แพ็ก",INDEX(ProdPack,MATCH($B357,ProdCode,0)),1)),0))</f>
        <v/>
      </c>
      <c r="I357" s="8">
        <f>IF(OR($B357="",$D357="",$E357="",$F357=""),"",IF(N($H357)=0,"ตรวจรหัสหรือหน่วย",IF($D357="ปรับยอด",$E357,IF($D357="ขาย",-1,1)*ABS($E357))*$H357))</f>
        <v/>
      </c>
    </row>
    <row r="358">
      <c r="A358" s="13" t="n"/>
      <c r="B358" s="11" t="n"/>
      <c r="C358" s="6">
        <f>IF($B358="","",IFERROR(INDEX('สินค้า'!$B$2:$B$201,MATCH($B358,ProdCode,0)),"ไม่พบรหัสสินค้า"))</f>
        <v/>
      </c>
      <c r="D358" s="11" t="n"/>
      <c r="E358" s="12" t="n"/>
      <c r="F358" s="11" t="n"/>
      <c r="G358" s="11" t="n"/>
      <c r="H358" s="9">
        <f>IF(OR($B358="",$F358=""),"",IFERROR(IF($F358="ลัง",INDEX(ProdCase,MATCH($B358,ProdCode,0)),IF($F358="แพ็ก",INDEX(ProdPack,MATCH($B358,ProdCode,0)),1)),0))</f>
        <v/>
      </c>
      <c r="I358" s="8">
        <f>IF(OR($B358="",$D358="",$E358="",$F358=""),"",IF(N($H358)=0,"ตรวจรหัสหรือหน่วย",IF($D358="ปรับยอด",$E358,IF($D358="ขาย",-1,1)*ABS($E358))*$H358))</f>
        <v/>
      </c>
    </row>
    <row r="359">
      <c r="A359" s="13" t="n"/>
      <c r="B359" s="11" t="n"/>
      <c r="C359" s="6">
        <f>IF($B359="","",IFERROR(INDEX('สินค้า'!$B$2:$B$201,MATCH($B359,ProdCode,0)),"ไม่พบรหัสสินค้า"))</f>
        <v/>
      </c>
      <c r="D359" s="11" t="n"/>
      <c r="E359" s="12" t="n"/>
      <c r="F359" s="11" t="n"/>
      <c r="G359" s="11" t="n"/>
      <c r="H359" s="9">
        <f>IF(OR($B359="",$F359=""),"",IFERROR(IF($F359="ลัง",INDEX(ProdCase,MATCH($B359,ProdCode,0)),IF($F359="แพ็ก",INDEX(ProdPack,MATCH($B359,ProdCode,0)),1)),0))</f>
        <v/>
      </c>
      <c r="I359" s="8">
        <f>IF(OR($B359="",$D359="",$E359="",$F359=""),"",IF(N($H359)=0,"ตรวจรหัสหรือหน่วย",IF($D359="ปรับยอด",$E359,IF($D359="ขาย",-1,1)*ABS($E359))*$H359))</f>
        <v/>
      </c>
    </row>
    <row r="360">
      <c r="A360" s="13" t="n"/>
      <c r="B360" s="11" t="n"/>
      <c r="C360" s="6">
        <f>IF($B360="","",IFERROR(INDEX('สินค้า'!$B$2:$B$201,MATCH($B360,ProdCode,0)),"ไม่พบรหัสสินค้า"))</f>
        <v/>
      </c>
      <c r="D360" s="11" t="n"/>
      <c r="E360" s="12" t="n"/>
      <c r="F360" s="11" t="n"/>
      <c r="G360" s="11" t="n"/>
      <c r="H360" s="9">
        <f>IF(OR($B360="",$F360=""),"",IFERROR(IF($F360="ลัง",INDEX(ProdCase,MATCH($B360,ProdCode,0)),IF($F360="แพ็ก",INDEX(ProdPack,MATCH($B360,ProdCode,0)),1)),0))</f>
        <v/>
      </c>
      <c r="I360" s="8">
        <f>IF(OR($B360="",$D360="",$E360="",$F360=""),"",IF(N($H360)=0,"ตรวจรหัสหรือหน่วย",IF($D360="ปรับยอด",$E360,IF($D360="ขาย",-1,1)*ABS($E360))*$H360))</f>
        <v/>
      </c>
    </row>
    <row r="361">
      <c r="A361" s="13" t="n"/>
      <c r="B361" s="11" t="n"/>
      <c r="C361" s="6">
        <f>IF($B361="","",IFERROR(INDEX('สินค้า'!$B$2:$B$201,MATCH($B361,ProdCode,0)),"ไม่พบรหัสสินค้า"))</f>
        <v/>
      </c>
      <c r="D361" s="11" t="n"/>
      <c r="E361" s="12" t="n"/>
      <c r="F361" s="11" t="n"/>
      <c r="G361" s="11" t="n"/>
      <c r="H361" s="9">
        <f>IF(OR($B361="",$F361=""),"",IFERROR(IF($F361="ลัง",INDEX(ProdCase,MATCH($B361,ProdCode,0)),IF($F361="แพ็ก",INDEX(ProdPack,MATCH($B361,ProdCode,0)),1)),0))</f>
        <v/>
      </c>
      <c r="I361" s="8">
        <f>IF(OR($B361="",$D361="",$E361="",$F361=""),"",IF(N($H361)=0,"ตรวจรหัสหรือหน่วย",IF($D361="ปรับยอด",$E361,IF($D361="ขาย",-1,1)*ABS($E361))*$H361))</f>
        <v/>
      </c>
    </row>
    <row r="362">
      <c r="A362" s="13" t="n"/>
      <c r="B362" s="11" t="n"/>
      <c r="C362" s="6">
        <f>IF($B362="","",IFERROR(INDEX('สินค้า'!$B$2:$B$201,MATCH($B362,ProdCode,0)),"ไม่พบรหัสสินค้า"))</f>
        <v/>
      </c>
      <c r="D362" s="11" t="n"/>
      <c r="E362" s="12" t="n"/>
      <c r="F362" s="11" t="n"/>
      <c r="G362" s="11" t="n"/>
      <c r="H362" s="9">
        <f>IF(OR($B362="",$F362=""),"",IFERROR(IF($F362="ลัง",INDEX(ProdCase,MATCH($B362,ProdCode,0)),IF($F362="แพ็ก",INDEX(ProdPack,MATCH($B362,ProdCode,0)),1)),0))</f>
        <v/>
      </c>
      <c r="I362" s="8">
        <f>IF(OR($B362="",$D362="",$E362="",$F362=""),"",IF(N($H362)=0,"ตรวจรหัสหรือหน่วย",IF($D362="ปรับยอด",$E362,IF($D362="ขาย",-1,1)*ABS($E362))*$H362))</f>
        <v/>
      </c>
    </row>
    <row r="363">
      <c r="A363" s="13" t="n"/>
      <c r="B363" s="11" t="n"/>
      <c r="C363" s="6">
        <f>IF($B363="","",IFERROR(INDEX('สินค้า'!$B$2:$B$201,MATCH($B363,ProdCode,0)),"ไม่พบรหัสสินค้า"))</f>
        <v/>
      </c>
      <c r="D363" s="11" t="n"/>
      <c r="E363" s="12" t="n"/>
      <c r="F363" s="11" t="n"/>
      <c r="G363" s="11" t="n"/>
      <c r="H363" s="9">
        <f>IF(OR($B363="",$F363=""),"",IFERROR(IF($F363="ลัง",INDEX(ProdCase,MATCH($B363,ProdCode,0)),IF($F363="แพ็ก",INDEX(ProdPack,MATCH($B363,ProdCode,0)),1)),0))</f>
        <v/>
      </c>
      <c r="I363" s="8">
        <f>IF(OR($B363="",$D363="",$E363="",$F363=""),"",IF(N($H363)=0,"ตรวจรหัสหรือหน่วย",IF($D363="ปรับยอด",$E363,IF($D363="ขาย",-1,1)*ABS($E363))*$H363))</f>
        <v/>
      </c>
    </row>
    <row r="364">
      <c r="A364" s="13" t="n"/>
      <c r="B364" s="11" t="n"/>
      <c r="C364" s="6">
        <f>IF($B364="","",IFERROR(INDEX('สินค้า'!$B$2:$B$201,MATCH($B364,ProdCode,0)),"ไม่พบรหัสสินค้า"))</f>
        <v/>
      </c>
      <c r="D364" s="11" t="n"/>
      <c r="E364" s="12" t="n"/>
      <c r="F364" s="11" t="n"/>
      <c r="G364" s="11" t="n"/>
      <c r="H364" s="9">
        <f>IF(OR($B364="",$F364=""),"",IFERROR(IF($F364="ลัง",INDEX(ProdCase,MATCH($B364,ProdCode,0)),IF($F364="แพ็ก",INDEX(ProdPack,MATCH($B364,ProdCode,0)),1)),0))</f>
        <v/>
      </c>
      <c r="I364" s="8">
        <f>IF(OR($B364="",$D364="",$E364="",$F364=""),"",IF(N($H364)=0,"ตรวจรหัสหรือหน่วย",IF($D364="ปรับยอด",$E364,IF($D364="ขาย",-1,1)*ABS($E364))*$H364))</f>
        <v/>
      </c>
    </row>
    <row r="365">
      <c r="A365" s="13" t="n"/>
      <c r="B365" s="11" t="n"/>
      <c r="C365" s="6">
        <f>IF($B365="","",IFERROR(INDEX('สินค้า'!$B$2:$B$201,MATCH($B365,ProdCode,0)),"ไม่พบรหัสสินค้า"))</f>
        <v/>
      </c>
      <c r="D365" s="11" t="n"/>
      <c r="E365" s="12" t="n"/>
      <c r="F365" s="11" t="n"/>
      <c r="G365" s="11" t="n"/>
      <c r="H365" s="9">
        <f>IF(OR($B365="",$F365=""),"",IFERROR(IF($F365="ลัง",INDEX(ProdCase,MATCH($B365,ProdCode,0)),IF($F365="แพ็ก",INDEX(ProdPack,MATCH($B365,ProdCode,0)),1)),0))</f>
        <v/>
      </c>
      <c r="I365" s="8">
        <f>IF(OR($B365="",$D365="",$E365="",$F365=""),"",IF(N($H365)=0,"ตรวจรหัสหรือหน่วย",IF($D365="ปรับยอด",$E365,IF($D365="ขาย",-1,1)*ABS($E365))*$H365))</f>
        <v/>
      </c>
    </row>
    <row r="366">
      <c r="A366" s="13" t="n"/>
      <c r="B366" s="11" t="n"/>
      <c r="C366" s="6">
        <f>IF($B366="","",IFERROR(INDEX('สินค้า'!$B$2:$B$201,MATCH($B366,ProdCode,0)),"ไม่พบรหัสสินค้า"))</f>
        <v/>
      </c>
      <c r="D366" s="11" t="n"/>
      <c r="E366" s="12" t="n"/>
      <c r="F366" s="11" t="n"/>
      <c r="G366" s="11" t="n"/>
      <c r="H366" s="9">
        <f>IF(OR($B366="",$F366=""),"",IFERROR(IF($F366="ลัง",INDEX(ProdCase,MATCH($B366,ProdCode,0)),IF($F366="แพ็ก",INDEX(ProdPack,MATCH($B366,ProdCode,0)),1)),0))</f>
        <v/>
      </c>
      <c r="I366" s="8">
        <f>IF(OR($B366="",$D366="",$E366="",$F366=""),"",IF(N($H366)=0,"ตรวจรหัสหรือหน่วย",IF($D366="ปรับยอด",$E366,IF($D366="ขาย",-1,1)*ABS($E366))*$H366))</f>
        <v/>
      </c>
    </row>
    <row r="367">
      <c r="A367" s="13" t="n"/>
      <c r="B367" s="11" t="n"/>
      <c r="C367" s="6">
        <f>IF($B367="","",IFERROR(INDEX('สินค้า'!$B$2:$B$201,MATCH($B367,ProdCode,0)),"ไม่พบรหัสสินค้า"))</f>
        <v/>
      </c>
      <c r="D367" s="11" t="n"/>
      <c r="E367" s="12" t="n"/>
      <c r="F367" s="11" t="n"/>
      <c r="G367" s="11" t="n"/>
      <c r="H367" s="9">
        <f>IF(OR($B367="",$F367=""),"",IFERROR(IF($F367="ลัง",INDEX(ProdCase,MATCH($B367,ProdCode,0)),IF($F367="แพ็ก",INDEX(ProdPack,MATCH($B367,ProdCode,0)),1)),0))</f>
        <v/>
      </c>
      <c r="I367" s="8">
        <f>IF(OR($B367="",$D367="",$E367="",$F367=""),"",IF(N($H367)=0,"ตรวจรหัสหรือหน่วย",IF($D367="ปรับยอด",$E367,IF($D367="ขาย",-1,1)*ABS($E367))*$H367))</f>
        <v/>
      </c>
    </row>
    <row r="368">
      <c r="A368" s="13" t="n"/>
      <c r="B368" s="11" t="n"/>
      <c r="C368" s="6">
        <f>IF($B368="","",IFERROR(INDEX('สินค้า'!$B$2:$B$201,MATCH($B368,ProdCode,0)),"ไม่พบรหัสสินค้า"))</f>
        <v/>
      </c>
      <c r="D368" s="11" t="n"/>
      <c r="E368" s="12" t="n"/>
      <c r="F368" s="11" t="n"/>
      <c r="G368" s="11" t="n"/>
      <c r="H368" s="9">
        <f>IF(OR($B368="",$F368=""),"",IFERROR(IF($F368="ลัง",INDEX(ProdCase,MATCH($B368,ProdCode,0)),IF($F368="แพ็ก",INDEX(ProdPack,MATCH($B368,ProdCode,0)),1)),0))</f>
        <v/>
      </c>
      <c r="I368" s="8">
        <f>IF(OR($B368="",$D368="",$E368="",$F368=""),"",IF(N($H368)=0,"ตรวจรหัสหรือหน่วย",IF($D368="ปรับยอด",$E368,IF($D368="ขาย",-1,1)*ABS($E368))*$H368))</f>
        <v/>
      </c>
    </row>
    <row r="369">
      <c r="A369" s="13" t="n"/>
      <c r="B369" s="11" t="n"/>
      <c r="C369" s="6">
        <f>IF($B369="","",IFERROR(INDEX('สินค้า'!$B$2:$B$201,MATCH($B369,ProdCode,0)),"ไม่พบรหัสสินค้า"))</f>
        <v/>
      </c>
      <c r="D369" s="11" t="n"/>
      <c r="E369" s="12" t="n"/>
      <c r="F369" s="11" t="n"/>
      <c r="G369" s="11" t="n"/>
      <c r="H369" s="9">
        <f>IF(OR($B369="",$F369=""),"",IFERROR(IF($F369="ลัง",INDEX(ProdCase,MATCH($B369,ProdCode,0)),IF($F369="แพ็ก",INDEX(ProdPack,MATCH($B369,ProdCode,0)),1)),0))</f>
        <v/>
      </c>
      <c r="I369" s="8">
        <f>IF(OR($B369="",$D369="",$E369="",$F369=""),"",IF(N($H369)=0,"ตรวจรหัสหรือหน่วย",IF($D369="ปรับยอด",$E369,IF($D369="ขาย",-1,1)*ABS($E369))*$H369))</f>
        <v/>
      </c>
    </row>
    <row r="370">
      <c r="A370" s="13" t="n"/>
      <c r="B370" s="11" t="n"/>
      <c r="C370" s="6">
        <f>IF($B370="","",IFERROR(INDEX('สินค้า'!$B$2:$B$201,MATCH($B370,ProdCode,0)),"ไม่พบรหัสสินค้า"))</f>
        <v/>
      </c>
      <c r="D370" s="11" t="n"/>
      <c r="E370" s="12" t="n"/>
      <c r="F370" s="11" t="n"/>
      <c r="G370" s="11" t="n"/>
      <c r="H370" s="9">
        <f>IF(OR($B370="",$F370=""),"",IFERROR(IF($F370="ลัง",INDEX(ProdCase,MATCH($B370,ProdCode,0)),IF($F370="แพ็ก",INDEX(ProdPack,MATCH($B370,ProdCode,0)),1)),0))</f>
        <v/>
      </c>
      <c r="I370" s="8">
        <f>IF(OR($B370="",$D370="",$E370="",$F370=""),"",IF(N($H370)=0,"ตรวจรหัสหรือหน่วย",IF($D370="ปรับยอด",$E370,IF($D370="ขาย",-1,1)*ABS($E370))*$H370))</f>
        <v/>
      </c>
    </row>
    <row r="371">
      <c r="A371" s="13" t="n"/>
      <c r="B371" s="11" t="n"/>
      <c r="C371" s="6">
        <f>IF($B371="","",IFERROR(INDEX('สินค้า'!$B$2:$B$201,MATCH($B371,ProdCode,0)),"ไม่พบรหัสสินค้า"))</f>
        <v/>
      </c>
      <c r="D371" s="11" t="n"/>
      <c r="E371" s="12" t="n"/>
      <c r="F371" s="11" t="n"/>
      <c r="G371" s="11" t="n"/>
      <c r="H371" s="9">
        <f>IF(OR($B371="",$F371=""),"",IFERROR(IF($F371="ลัง",INDEX(ProdCase,MATCH($B371,ProdCode,0)),IF($F371="แพ็ก",INDEX(ProdPack,MATCH($B371,ProdCode,0)),1)),0))</f>
        <v/>
      </c>
      <c r="I371" s="8">
        <f>IF(OR($B371="",$D371="",$E371="",$F371=""),"",IF(N($H371)=0,"ตรวจรหัสหรือหน่วย",IF($D371="ปรับยอด",$E371,IF($D371="ขาย",-1,1)*ABS($E371))*$H371))</f>
        <v/>
      </c>
    </row>
    <row r="372">
      <c r="A372" s="13" t="n"/>
      <c r="B372" s="11" t="n"/>
      <c r="C372" s="6">
        <f>IF($B372="","",IFERROR(INDEX('สินค้า'!$B$2:$B$201,MATCH($B372,ProdCode,0)),"ไม่พบรหัสสินค้า"))</f>
        <v/>
      </c>
      <c r="D372" s="11" t="n"/>
      <c r="E372" s="12" t="n"/>
      <c r="F372" s="11" t="n"/>
      <c r="G372" s="11" t="n"/>
      <c r="H372" s="9">
        <f>IF(OR($B372="",$F372=""),"",IFERROR(IF($F372="ลัง",INDEX(ProdCase,MATCH($B372,ProdCode,0)),IF($F372="แพ็ก",INDEX(ProdPack,MATCH($B372,ProdCode,0)),1)),0))</f>
        <v/>
      </c>
      <c r="I372" s="8">
        <f>IF(OR($B372="",$D372="",$E372="",$F372=""),"",IF(N($H372)=0,"ตรวจรหัสหรือหน่วย",IF($D372="ปรับยอด",$E372,IF($D372="ขาย",-1,1)*ABS($E372))*$H372))</f>
        <v/>
      </c>
    </row>
    <row r="373">
      <c r="A373" s="13" t="n"/>
      <c r="B373" s="11" t="n"/>
      <c r="C373" s="6">
        <f>IF($B373="","",IFERROR(INDEX('สินค้า'!$B$2:$B$201,MATCH($B373,ProdCode,0)),"ไม่พบรหัสสินค้า"))</f>
        <v/>
      </c>
      <c r="D373" s="11" t="n"/>
      <c r="E373" s="12" t="n"/>
      <c r="F373" s="11" t="n"/>
      <c r="G373" s="11" t="n"/>
      <c r="H373" s="9">
        <f>IF(OR($B373="",$F373=""),"",IFERROR(IF($F373="ลัง",INDEX(ProdCase,MATCH($B373,ProdCode,0)),IF($F373="แพ็ก",INDEX(ProdPack,MATCH($B373,ProdCode,0)),1)),0))</f>
        <v/>
      </c>
      <c r="I373" s="8">
        <f>IF(OR($B373="",$D373="",$E373="",$F373=""),"",IF(N($H373)=0,"ตรวจรหัสหรือหน่วย",IF($D373="ปรับยอด",$E373,IF($D373="ขาย",-1,1)*ABS($E373))*$H373))</f>
        <v/>
      </c>
    </row>
    <row r="374">
      <c r="A374" s="13" t="n"/>
      <c r="B374" s="11" t="n"/>
      <c r="C374" s="6">
        <f>IF($B374="","",IFERROR(INDEX('สินค้า'!$B$2:$B$201,MATCH($B374,ProdCode,0)),"ไม่พบรหัสสินค้า"))</f>
        <v/>
      </c>
      <c r="D374" s="11" t="n"/>
      <c r="E374" s="12" t="n"/>
      <c r="F374" s="11" t="n"/>
      <c r="G374" s="11" t="n"/>
      <c r="H374" s="9">
        <f>IF(OR($B374="",$F374=""),"",IFERROR(IF($F374="ลัง",INDEX(ProdCase,MATCH($B374,ProdCode,0)),IF($F374="แพ็ก",INDEX(ProdPack,MATCH($B374,ProdCode,0)),1)),0))</f>
        <v/>
      </c>
      <c r="I374" s="8">
        <f>IF(OR($B374="",$D374="",$E374="",$F374=""),"",IF(N($H374)=0,"ตรวจรหัสหรือหน่วย",IF($D374="ปรับยอด",$E374,IF($D374="ขาย",-1,1)*ABS($E374))*$H374))</f>
        <v/>
      </c>
    </row>
    <row r="375">
      <c r="A375" s="13" t="n"/>
      <c r="B375" s="11" t="n"/>
      <c r="C375" s="6">
        <f>IF($B375="","",IFERROR(INDEX('สินค้า'!$B$2:$B$201,MATCH($B375,ProdCode,0)),"ไม่พบรหัสสินค้า"))</f>
        <v/>
      </c>
      <c r="D375" s="11" t="n"/>
      <c r="E375" s="12" t="n"/>
      <c r="F375" s="11" t="n"/>
      <c r="G375" s="11" t="n"/>
      <c r="H375" s="9">
        <f>IF(OR($B375="",$F375=""),"",IFERROR(IF($F375="ลัง",INDEX(ProdCase,MATCH($B375,ProdCode,0)),IF($F375="แพ็ก",INDEX(ProdPack,MATCH($B375,ProdCode,0)),1)),0))</f>
        <v/>
      </c>
      <c r="I375" s="8">
        <f>IF(OR($B375="",$D375="",$E375="",$F375=""),"",IF(N($H375)=0,"ตรวจรหัสหรือหน่วย",IF($D375="ปรับยอด",$E375,IF($D375="ขาย",-1,1)*ABS($E375))*$H375))</f>
        <v/>
      </c>
    </row>
    <row r="376">
      <c r="A376" s="13" t="n"/>
      <c r="B376" s="11" t="n"/>
      <c r="C376" s="6">
        <f>IF($B376="","",IFERROR(INDEX('สินค้า'!$B$2:$B$201,MATCH($B376,ProdCode,0)),"ไม่พบรหัสสินค้า"))</f>
        <v/>
      </c>
      <c r="D376" s="11" t="n"/>
      <c r="E376" s="12" t="n"/>
      <c r="F376" s="11" t="n"/>
      <c r="G376" s="11" t="n"/>
      <c r="H376" s="9">
        <f>IF(OR($B376="",$F376=""),"",IFERROR(IF($F376="ลัง",INDEX(ProdCase,MATCH($B376,ProdCode,0)),IF($F376="แพ็ก",INDEX(ProdPack,MATCH($B376,ProdCode,0)),1)),0))</f>
        <v/>
      </c>
      <c r="I376" s="8">
        <f>IF(OR($B376="",$D376="",$E376="",$F376=""),"",IF(N($H376)=0,"ตรวจรหัสหรือหน่วย",IF($D376="ปรับยอด",$E376,IF($D376="ขาย",-1,1)*ABS($E376))*$H376))</f>
        <v/>
      </c>
    </row>
    <row r="377">
      <c r="A377" s="13" t="n"/>
      <c r="B377" s="11" t="n"/>
      <c r="C377" s="6">
        <f>IF($B377="","",IFERROR(INDEX('สินค้า'!$B$2:$B$201,MATCH($B377,ProdCode,0)),"ไม่พบรหัสสินค้า"))</f>
        <v/>
      </c>
      <c r="D377" s="11" t="n"/>
      <c r="E377" s="12" t="n"/>
      <c r="F377" s="11" t="n"/>
      <c r="G377" s="11" t="n"/>
      <c r="H377" s="9">
        <f>IF(OR($B377="",$F377=""),"",IFERROR(IF($F377="ลัง",INDEX(ProdCase,MATCH($B377,ProdCode,0)),IF($F377="แพ็ก",INDEX(ProdPack,MATCH($B377,ProdCode,0)),1)),0))</f>
        <v/>
      </c>
      <c r="I377" s="8">
        <f>IF(OR($B377="",$D377="",$E377="",$F377=""),"",IF(N($H377)=0,"ตรวจรหัสหรือหน่วย",IF($D377="ปรับยอด",$E377,IF($D377="ขาย",-1,1)*ABS($E377))*$H377))</f>
        <v/>
      </c>
    </row>
    <row r="378">
      <c r="A378" s="13" t="n"/>
      <c r="B378" s="11" t="n"/>
      <c r="C378" s="6">
        <f>IF($B378="","",IFERROR(INDEX('สินค้า'!$B$2:$B$201,MATCH($B378,ProdCode,0)),"ไม่พบรหัสสินค้า"))</f>
        <v/>
      </c>
      <c r="D378" s="11" t="n"/>
      <c r="E378" s="12" t="n"/>
      <c r="F378" s="11" t="n"/>
      <c r="G378" s="11" t="n"/>
      <c r="H378" s="9">
        <f>IF(OR($B378="",$F378=""),"",IFERROR(IF($F378="ลัง",INDEX(ProdCase,MATCH($B378,ProdCode,0)),IF($F378="แพ็ก",INDEX(ProdPack,MATCH($B378,ProdCode,0)),1)),0))</f>
        <v/>
      </c>
      <c r="I378" s="8">
        <f>IF(OR($B378="",$D378="",$E378="",$F378=""),"",IF(N($H378)=0,"ตรวจรหัสหรือหน่วย",IF($D378="ปรับยอด",$E378,IF($D378="ขาย",-1,1)*ABS($E378))*$H378))</f>
        <v/>
      </c>
    </row>
    <row r="379">
      <c r="A379" s="13" t="n"/>
      <c r="B379" s="11" t="n"/>
      <c r="C379" s="6">
        <f>IF($B379="","",IFERROR(INDEX('สินค้า'!$B$2:$B$201,MATCH($B379,ProdCode,0)),"ไม่พบรหัสสินค้า"))</f>
        <v/>
      </c>
      <c r="D379" s="11" t="n"/>
      <c r="E379" s="12" t="n"/>
      <c r="F379" s="11" t="n"/>
      <c r="G379" s="11" t="n"/>
      <c r="H379" s="9">
        <f>IF(OR($B379="",$F379=""),"",IFERROR(IF($F379="ลัง",INDEX(ProdCase,MATCH($B379,ProdCode,0)),IF($F379="แพ็ก",INDEX(ProdPack,MATCH($B379,ProdCode,0)),1)),0))</f>
        <v/>
      </c>
      <c r="I379" s="8">
        <f>IF(OR($B379="",$D379="",$E379="",$F379=""),"",IF(N($H379)=0,"ตรวจรหัสหรือหน่วย",IF($D379="ปรับยอด",$E379,IF($D379="ขาย",-1,1)*ABS($E379))*$H379))</f>
        <v/>
      </c>
    </row>
    <row r="380">
      <c r="A380" s="13" t="n"/>
      <c r="B380" s="11" t="n"/>
      <c r="C380" s="6">
        <f>IF($B380="","",IFERROR(INDEX('สินค้า'!$B$2:$B$201,MATCH($B380,ProdCode,0)),"ไม่พบรหัสสินค้า"))</f>
        <v/>
      </c>
      <c r="D380" s="11" t="n"/>
      <c r="E380" s="12" t="n"/>
      <c r="F380" s="11" t="n"/>
      <c r="G380" s="11" t="n"/>
      <c r="H380" s="9">
        <f>IF(OR($B380="",$F380=""),"",IFERROR(IF($F380="ลัง",INDEX(ProdCase,MATCH($B380,ProdCode,0)),IF($F380="แพ็ก",INDEX(ProdPack,MATCH($B380,ProdCode,0)),1)),0))</f>
        <v/>
      </c>
      <c r="I380" s="8">
        <f>IF(OR($B380="",$D380="",$E380="",$F380=""),"",IF(N($H380)=0,"ตรวจรหัสหรือหน่วย",IF($D380="ปรับยอด",$E380,IF($D380="ขาย",-1,1)*ABS($E380))*$H380))</f>
        <v/>
      </c>
    </row>
    <row r="381">
      <c r="A381" s="13" t="n"/>
      <c r="B381" s="11" t="n"/>
      <c r="C381" s="6">
        <f>IF($B381="","",IFERROR(INDEX('สินค้า'!$B$2:$B$201,MATCH($B381,ProdCode,0)),"ไม่พบรหัสสินค้า"))</f>
        <v/>
      </c>
      <c r="D381" s="11" t="n"/>
      <c r="E381" s="12" t="n"/>
      <c r="F381" s="11" t="n"/>
      <c r="G381" s="11" t="n"/>
      <c r="H381" s="9">
        <f>IF(OR($B381="",$F381=""),"",IFERROR(IF($F381="ลัง",INDEX(ProdCase,MATCH($B381,ProdCode,0)),IF($F381="แพ็ก",INDEX(ProdPack,MATCH($B381,ProdCode,0)),1)),0))</f>
        <v/>
      </c>
      <c r="I381" s="8">
        <f>IF(OR($B381="",$D381="",$E381="",$F381=""),"",IF(N($H381)=0,"ตรวจรหัสหรือหน่วย",IF($D381="ปรับยอด",$E381,IF($D381="ขาย",-1,1)*ABS($E381))*$H381))</f>
        <v/>
      </c>
    </row>
    <row r="382">
      <c r="A382" s="13" t="n"/>
      <c r="B382" s="11" t="n"/>
      <c r="C382" s="6">
        <f>IF($B382="","",IFERROR(INDEX('สินค้า'!$B$2:$B$201,MATCH($B382,ProdCode,0)),"ไม่พบรหัสสินค้า"))</f>
        <v/>
      </c>
      <c r="D382" s="11" t="n"/>
      <c r="E382" s="12" t="n"/>
      <c r="F382" s="11" t="n"/>
      <c r="G382" s="11" t="n"/>
      <c r="H382" s="9">
        <f>IF(OR($B382="",$F382=""),"",IFERROR(IF($F382="ลัง",INDEX(ProdCase,MATCH($B382,ProdCode,0)),IF($F382="แพ็ก",INDEX(ProdPack,MATCH($B382,ProdCode,0)),1)),0))</f>
        <v/>
      </c>
      <c r="I382" s="8">
        <f>IF(OR($B382="",$D382="",$E382="",$F382=""),"",IF(N($H382)=0,"ตรวจรหัสหรือหน่วย",IF($D382="ปรับยอด",$E382,IF($D382="ขาย",-1,1)*ABS($E382))*$H382))</f>
        <v/>
      </c>
    </row>
    <row r="383">
      <c r="A383" s="13" t="n"/>
      <c r="B383" s="11" t="n"/>
      <c r="C383" s="6">
        <f>IF($B383="","",IFERROR(INDEX('สินค้า'!$B$2:$B$201,MATCH($B383,ProdCode,0)),"ไม่พบรหัสสินค้า"))</f>
        <v/>
      </c>
      <c r="D383" s="11" t="n"/>
      <c r="E383" s="12" t="n"/>
      <c r="F383" s="11" t="n"/>
      <c r="G383" s="11" t="n"/>
      <c r="H383" s="9">
        <f>IF(OR($B383="",$F383=""),"",IFERROR(IF($F383="ลัง",INDEX(ProdCase,MATCH($B383,ProdCode,0)),IF($F383="แพ็ก",INDEX(ProdPack,MATCH($B383,ProdCode,0)),1)),0))</f>
        <v/>
      </c>
      <c r="I383" s="8">
        <f>IF(OR($B383="",$D383="",$E383="",$F383=""),"",IF(N($H383)=0,"ตรวจรหัสหรือหน่วย",IF($D383="ปรับยอด",$E383,IF($D383="ขาย",-1,1)*ABS($E383))*$H383))</f>
        <v/>
      </c>
    </row>
    <row r="384">
      <c r="A384" s="13" t="n"/>
      <c r="B384" s="11" t="n"/>
      <c r="C384" s="6">
        <f>IF($B384="","",IFERROR(INDEX('สินค้า'!$B$2:$B$201,MATCH($B384,ProdCode,0)),"ไม่พบรหัสสินค้า"))</f>
        <v/>
      </c>
      <c r="D384" s="11" t="n"/>
      <c r="E384" s="12" t="n"/>
      <c r="F384" s="11" t="n"/>
      <c r="G384" s="11" t="n"/>
      <c r="H384" s="9">
        <f>IF(OR($B384="",$F384=""),"",IFERROR(IF($F384="ลัง",INDEX(ProdCase,MATCH($B384,ProdCode,0)),IF($F384="แพ็ก",INDEX(ProdPack,MATCH($B384,ProdCode,0)),1)),0))</f>
        <v/>
      </c>
      <c r="I384" s="8">
        <f>IF(OR($B384="",$D384="",$E384="",$F384=""),"",IF(N($H384)=0,"ตรวจรหัสหรือหน่วย",IF($D384="ปรับยอด",$E384,IF($D384="ขาย",-1,1)*ABS($E384))*$H384))</f>
        <v/>
      </c>
    </row>
    <row r="385">
      <c r="A385" s="13" t="n"/>
      <c r="B385" s="11" t="n"/>
      <c r="C385" s="6">
        <f>IF($B385="","",IFERROR(INDEX('สินค้า'!$B$2:$B$201,MATCH($B385,ProdCode,0)),"ไม่พบรหัสสินค้า"))</f>
        <v/>
      </c>
      <c r="D385" s="11" t="n"/>
      <c r="E385" s="12" t="n"/>
      <c r="F385" s="11" t="n"/>
      <c r="G385" s="11" t="n"/>
      <c r="H385" s="9">
        <f>IF(OR($B385="",$F385=""),"",IFERROR(IF($F385="ลัง",INDEX(ProdCase,MATCH($B385,ProdCode,0)),IF($F385="แพ็ก",INDEX(ProdPack,MATCH($B385,ProdCode,0)),1)),0))</f>
        <v/>
      </c>
      <c r="I385" s="8">
        <f>IF(OR($B385="",$D385="",$E385="",$F385=""),"",IF(N($H385)=0,"ตรวจรหัสหรือหน่วย",IF($D385="ปรับยอด",$E385,IF($D385="ขาย",-1,1)*ABS($E385))*$H385))</f>
        <v/>
      </c>
    </row>
    <row r="386">
      <c r="A386" s="13" t="n"/>
      <c r="B386" s="11" t="n"/>
      <c r="C386" s="6">
        <f>IF($B386="","",IFERROR(INDEX('สินค้า'!$B$2:$B$201,MATCH($B386,ProdCode,0)),"ไม่พบรหัสสินค้า"))</f>
        <v/>
      </c>
      <c r="D386" s="11" t="n"/>
      <c r="E386" s="12" t="n"/>
      <c r="F386" s="11" t="n"/>
      <c r="G386" s="11" t="n"/>
      <c r="H386" s="9">
        <f>IF(OR($B386="",$F386=""),"",IFERROR(IF($F386="ลัง",INDEX(ProdCase,MATCH($B386,ProdCode,0)),IF($F386="แพ็ก",INDEX(ProdPack,MATCH($B386,ProdCode,0)),1)),0))</f>
        <v/>
      </c>
      <c r="I386" s="8">
        <f>IF(OR($B386="",$D386="",$E386="",$F386=""),"",IF(N($H386)=0,"ตรวจรหัสหรือหน่วย",IF($D386="ปรับยอด",$E386,IF($D386="ขาย",-1,1)*ABS($E386))*$H386))</f>
        <v/>
      </c>
    </row>
    <row r="387">
      <c r="A387" s="13" t="n"/>
      <c r="B387" s="11" t="n"/>
      <c r="C387" s="6">
        <f>IF($B387="","",IFERROR(INDEX('สินค้า'!$B$2:$B$201,MATCH($B387,ProdCode,0)),"ไม่พบรหัสสินค้า"))</f>
        <v/>
      </c>
      <c r="D387" s="11" t="n"/>
      <c r="E387" s="12" t="n"/>
      <c r="F387" s="11" t="n"/>
      <c r="G387" s="11" t="n"/>
      <c r="H387" s="9">
        <f>IF(OR($B387="",$F387=""),"",IFERROR(IF($F387="ลัง",INDEX(ProdCase,MATCH($B387,ProdCode,0)),IF($F387="แพ็ก",INDEX(ProdPack,MATCH($B387,ProdCode,0)),1)),0))</f>
        <v/>
      </c>
      <c r="I387" s="8">
        <f>IF(OR($B387="",$D387="",$E387="",$F387=""),"",IF(N($H387)=0,"ตรวจรหัสหรือหน่วย",IF($D387="ปรับยอด",$E387,IF($D387="ขาย",-1,1)*ABS($E387))*$H387))</f>
        <v/>
      </c>
    </row>
    <row r="388">
      <c r="A388" s="13" t="n"/>
      <c r="B388" s="11" t="n"/>
      <c r="C388" s="6">
        <f>IF($B388="","",IFERROR(INDEX('สินค้า'!$B$2:$B$201,MATCH($B388,ProdCode,0)),"ไม่พบรหัสสินค้า"))</f>
        <v/>
      </c>
      <c r="D388" s="11" t="n"/>
      <c r="E388" s="12" t="n"/>
      <c r="F388" s="11" t="n"/>
      <c r="G388" s="11" t="n"/>
      <c r="H388" s="9">
        <f>IF(OR($B388="",$F388=""),"",IFERROR(IF($F388="ลัง",INDEX(ProdCase,MATCH($B388,ProdCode,0)),IF($F388="แพ็ก",INDEX(ProdPack,MATCH($B388,ProdCode,0)),1)),0))</f>
        <v/>
      </c>
      <c r="I388" s="8">
        <f>IF(OR($B388="",$D388="",$E388="",$F388=""),"",IF(N($H388)=0,"ตรวจรหัสหรือหน่วย",IF($D388="ปรับยอด",$E388,IF($D388="ขาย",-1,1)*ABS($E388))*$H388))</f>
        <v/>
      </c>
    </row>
    <row r="389">
      <c r="A389" s="13" t="n"/>
      <c r="B389" s="11" t="n"/>
      <c r="C389" s="6">
        <f>IF($B389="","",IFERROR(INDEX('สินค้า'!$B$2:$B$201,MATCH($B389,ProdCode,0)),"ไม่พบรหัสสินค้า"))</f>
        <v/>
      </c>
      <c r="D389" s="11" t="n"/>
      <c r="E389" s="12" t="n"/>
      <c r="F389" s="11" t="n"/>
      <c r="G389" s="11" t="n"/>
      <c r="H389" s="9">
        <f>IF(OR($B389="",$F389=""),"",IFERROR(IF($F389="ลัง",INDEX(ProdCase,MATCH($B389,ProdCode,0)),IF($F389="แพ็ก",INDEX(ProdPack,MATCH($B389,ProdCode,0)),1)),0))</f>
        <v/>
      </c>
      <c r="I389" s="8">
        <f>IF(OR($B389="",$D389="",$E389="",$F389=""),"",IF(N($H389)=0,"ตรวจรหัสหรือหน่วย",IF($D389="ปรับยอด",$E389,IF($D389="ขาย",-1,1)*ABS($E389))*$H389))</f>
        <v/>
      </c>
    </row>
    <row r="390">
      <c r="A390" s="13" t="n"/>
      <c r="B390" s="11" t="n"/>
      <c r="C390" s="6">
        <f>IF($B390="","",IFERROR(INDEX('สินค้า'!$B$2:$B$201,MATCH($B390,ProdCode,0)),"ไม่พบรหัสสินค้า"))</f>
        <v/>
      </c>
      <c r="D390" s="11" t="n"/>
      <c r="E390" s="12" t="n"/>
      <c r="F390" s="11" t="n"/>
      <c r="G390" s="11" t="n"/>
      <c r="H390" s="9">
        <f>IF(OR($B390="",$F390=""),"",IFERROR(IF($F390="ลัง",INDEX(ProdCase,MATCH($B390,ProdCode,0)),IF($F390="แพ็ก",INDEX(ProdPack,MATCH($B390,ProdCode,0)),1)),0))</f>
        <v/>
      </c>
      <c r="I390" s="8">
        <f>IF(OR($B390="",$D390="",$E390="",$F390=""),"",IF(N($H390)=0,"ตรวจรหัสหรือหน่วย",IF($D390="ปรับยอด",$E390,IF($D390="ขาย",-1,1)*ABS($E390))*$H390))</f>
        <v/>
      </c>
    </row>
    <row r="391">
      <c r="A391" s="13" t="n"/>
      <c r="B391" s="11" t="n"/>
      <c r="C391" s="6">
        <f>IF($B391="","",IFERROR(INDEX('สินค้า'!$B$2:$B$201,MATCH($B391,ProdCode,0)),"ไม่พบรหัสสินค้า"))</f>
        <v/>
      </c>
      <c r="D391" s="11" t="n"/>
      <c r="E391" s="12" t="n"/>
      <c r="F391" s="11" t="n"/>
      <c r="G391" s="11" t="n"/>
      <c r="H391" s="9">
        <f>IF(OR($B391="",$F391=""),"",IFERROR(IF($F391="ลัง",INDEX(ProdCase,MATCH($B391,ProdCode,0)),IF($F391="แพ็ก",INDEX(ProdPack,MATCH($B391,ProdCode,0)),1)),0))</f>
        <v/>
      </c>
      <c r="I391" s="8">
        <f>IF(OR($B391="",$D391="",$E391="",$F391=""),"",IF(N($H391)=0,"ตรวจรหัสหรือหน่วย",IF($D391="ปรับยอด",$E391,IF($D391="ขาย",-1,1)*ABS($E391))*$H391))</f>
        <v/>
      </c>
    </row>
    <row r="392">
      <c r="A392" s="13" t="n"/>
      <c r="B392" s="11" t="n"/>
      <c r="C392" s="6">
        <f>IF($B392="","",IFERROR(INDEX('สินค้า'!$B$2:$B$201,MATCH($B392,ProdCode,0)),"ไม่พบรหัสสินค้า"))</f>
        <v/>
      </c>
      <c r="D392" s="11" t="n"/>
      <c r="E392" s="12" t="n"/>
      <c r="F392" s="11" t="n"/>
      <c r="G392" s="11" t="n"/>
      <c r="H392" s="9">
        <f>IF(OR($B392="",$F392=""),"",IFERROR(IF($F392="ลัง",INDEX(ProdCase,MATCH($B392,ProdCode,0)),IF($F392="แพ็ก",INDEX(ProdPack,MATCH($B392,ProdCode,0)),1)),0))</f>
        <v/>
      </c>
      <c r="I392" s="8">
        <f>IF(OR($B392="",$D392="",$E392="",$F392=""),"",IF(N($H392)=0,"ตรวจรหัสหรือหน่วย",IF($D392="ปรับยอด",$E392,IF($D392="ขาย",-1,1)*ABS($E392))*$H392))</f>
        <v/>
      </c>
    </row>
    <row r="393">
      <c r="A393" s="13" t="n"/>
      <c r="B393" s="11" t="n"/>
      <c r="C393" s="6">
        <f>IF($B393="","",IFERROR(INDEX('สินค้า'!$B$2:$B$201,MATCH($B393,ProdCode,0)),"ไม่พบรหัสสินค้า"))</f>
        <v/>
      </c>
      <c r="D393" s="11" t="n"/>
      <c r="E393" s="12" t="n"/>
      <c r="F393" s="11" t="n"/>
      <c r="G393" s="11" t="n"/>
      <c r="H393" s="9">
        <f>IF(OR($B393="",$F393=""),"",IFERROR(IF($F393="ลัง",INDEX(ProdCase,MATCH($B393,ProdCode,0)),IF($F393="แพ็ก",INDEX(ProdPack,MATCH($B393,ProdCode,0)),1)),0))</f>
        <v/>
      </c>
      <c r="I393" s="8">
        <f>IF(OR($B393="",$D393="",$E393="",$F393=""),"",IF(N($H393)=0,"ตรวจรหัสหรือหน่วย",IF($D393="ปรับยอด",$E393,IF($D393="ขาย",-1,1)*ABS($E393))*$H393))</f>
        <v/>
      </c>
    </row>
    <row r="394">
      <c r="A394" s="13" t="n"/>
      <c r="B394" s="11" t="n"/>
      <c r="C394" s="6">
        <f>IF($B394="","",IFERROR(INDEX('สินค้า'!$B$2:$B$201,MATCH($B394,ProdCode,0)),"ไม่พบรหัสสินค้า"))</f>
        <v/>
      </c>
      <c r="D394" s="11" t="n"/>
      <c r="E394" s="12" t="n"/>
      <c r="F394" s="11" t="n"/>
      <c r="G394" s="11" t="n"/>
      <c r="H394" s="9">
        <f>IF(OR($B394="",$F394=""),"",IFERROR(IF($F394="ลัง",INDEX(ProdCase,MATCH($B394,ProdCode,0)),IF($F394="แพ็ก",INDEX(ProdPack,MATCH($B394,ProdCode,0)),1)),0))</f>
        <v/>
      </c>
      <c r="I394" s="8">
        <f>IF(OR($B394="",$D394="",$E394="",$F394=""),"",IF(N($H394)=0,"ตรวจรหัสหรือหน่วย",IF($D394="ปรับยอด",$E394,IF($D394="ขาย",-1,1)*ABS($E394))*$H394))</f>
        <v/>
      </c>
    </row>
    <row r="395">
      <c r="A395" s="13" t="n"/>
      <c r="B395" s="11" t="n"/>
      <c r="C395" s="6">
        <f>IF($B395="","",IFERROR(INDEX('สินค้า'!$B$2:$B$201,MATCH($B395,ProdCode,0)),"ไม่พบรหัสสินค้า"))</f>
        <v/>
      </c>
      <c r="D395" s="11" t="n"/>
      <c r="E395" s="12" t="n"/>
      <c r="F395" s="11" t="n"/>
      <c r="G395" s="11" t="n"/>
      <c r="H395" s="9">
        <f>IF(OR($B395="",$F395=""),"",IFERROR(IF($F395="ลัง",INDEX(ProdCase,MATCH($B395,ProdCode,0)),IF($F395="แพ็ก",INDEX(ProdPack,MATCH($B395,ProdCode,0)),1)),0))</f>
        <v/>
      </c>
      <c r="I395" s="8">
        <f>IF(OR($B395="",$D395="",$E395="",$F395=""),"",IF(N($H395)=0,"ตรวจรหัสหรือหน่วย",IF($D395="ปรับยอด",$E395,IF($D395="ขาย",-1,1)*ABS($E395))*$H395))</f>
        <v/>
      </c>
    </row>
    <row r="396">
      <c r="A396" s="13" t="n"/>
      <c r="B396" s="11" t="n"/>
      <c r="C396" s="6">
        <f>IF($B396="","",IFERROR(INDEX('สินค้า'!$B$2:$B$201,MATCH($B396,ProdCode,0)),"ไม่พบรหัสสินค้า"))</f>
        <v/>
      </c>
      <c r="D396" s="11" t="n"/>
      <c r="E396" s="12" t="n"/>
      <c r="F396" s="11" t="n"/>
      <c r="G396" s="11" t="n"/>
      <c r="H396" s="9">
        <f>IF(OR($B396="",$F396=""),"",IFERROR(IF($F396="ลัง",INDEX(ProdCase,MATCH($B396,ProdCode,0)),IF($F396="แพ็ก",INDEX(ProdPack,MATCH($B396,ProdCode,0)),1)),0))</f>
        <v/>
      </c>
      <c r="I396" s="8">
        <f>IF(OR($B396="",$D396="",$E396="",$F396=""),"",IF(N($H396)=0,"ตรวจรหัสหรือหน่วย",IF($D396="ปรับยอด",$E396,IF($D396="ขาย",-1,1)*ABS($E396))*$H396))</f>
        <v/>
      </c>
    </row>
    <row r="397">
      <c r="A397" s="13" t="n"/>
      <c r="B397" s="11" t="n"/>
      <c r="C397" s="6">
        <f>IF($B397="","",IFERROR(INDEX('สินค้า'!$B$2:$B$201,MATCH($B397,ProdCode,0)),"ไม่พบรหัสสินค้า"))</f>
        <v/>
      </c>
      <c r="D397" s="11" t="n"/>
      <c r="E397" s="12" t="n"/>
      <c r="F397" s="11" t="n"/>
      <c r="G397" s="11" t="n"/>
      <c r="H397" s="9">
        <f>IF(OR($B397="",$F397=""),"",IFERROR(IF($F397="ลัง",INDEX(ProdCase,MATCH($B397,ProdCode,0)),IF($F397="แพ็ก",INDEX(ProdPack,MATCH($B397,ProdCode,0)),1)),0))</f>
        <v/>
      </c>
      <c r="I397" s="8">
        <f>IF(OR($B397="",$D397="",$E397="",$F397=""),"",IF(N($H397)=0,"ตรวจรหัสหรือหน่วย",IF($D397="ปรับยอด",$E397,IF($D397="ขาย",-1,1)*ABS($E397))*$H397))</f>
        <v/>
      </c>
    </row>
    <row r="398">
      <c r="A398" s="13" t="n"/>
      <c r="B398" s="11" t="n"/>
      <c r="C398" s="6">
        <f>IF($B398="","",IFERROR(INDEX('สินค้า'!$B$2:$B$201,MATCH($B398,ProdCode,0)),"ไม่พบรหัสสินค้า"))</f>
        <v/>
      </c>
      <c r="D398" s="11" t="n"/>
      <c r="E398" s="12" t="n"/>
      <c r="F398" s="11" t="n"/>
      <c r="G398" s="11" t="n"/>
      <c r="H398" s="9">
        <f>IF(OR($B398="",$F398=""),"",IFERROR(IF($F398="ลัง",INDEX(ProdCase,MATCH($B398,ProdCode,0)),IF($F398="แพ็ก",INDEX(ProdPack,MATCH($B398,ProdCode,0)),1)),0))</f>
        <v/>
      </c>
      <c r="I398" s="8">
        <f>IF(OR($B398="",$D398="",$E398="",$F398=""),"",IF(N($H398)=0,"ตรวจรหัสหรือหน่วย",IF($D398="ปรับยอด",$E398,IF($D398="ขาย",-1,1)*ABS($E398))*$H398))</f>
        <v/>
      </c>
    </row>
    <row r="399">
      <c r="A399" s="13" t="n"/>
      <c r="B399" s="11" t="n"/>
      <c r="C399" s="6">
        <f>IF($B399="","",IFERROR(INDEX('สินค้า'!$B$2:$B$201,MATCH($B399,ProdCode,0)),"ไม่พบรหัสสินค้า"))</f>
        <v/>
      </c>
      <c r="D399" s="11" t="n"/>
      <c r="E399" s="12" t="n"/>
      <c r="F399" s="11" t="n"/>
      <c r="G399" s="11" t="n"/>
      <c r="H399" s="9">
        <f>IF(OR($B399="",$F399=""),"",IFERROR(IF($F399="ลัง",INDEX(ProdCase,MATCH($B399,ProdCode,0)),IF($F399="แพ็ก",INDEX(ProdPack,MATCH($B399,ProdCode,0)),1)),0))</f>
        <v/>
      </c>
      <c r="I399" s="8">
        <f>IF(OR($B399="",$D399="",$E399="",$F399=""),"",IF(N($H399)=0,"ตรวจรหัสหรือหน่วย",IF($D399="ปรับยอด",$E399,IF($D399="ขาย",-1,1)*ABS($E399))*$H399))</f>
        <v/>
      </c>
    </row>
    <row r="400">
      <c r="A400" s="13" t="n"/>
      <c r="B400" s="11" t="n"/>
      <c r="C400" s="6">
        <f>IF($B400="","",IFERROR(INDEX('สินค้า'!$B$2:$B$201,MATCH($B400,ProdCode,0)),"ไม่พบรหัสสินค้า"))</f>
        <v/>
      </c>
      <c r="D400" s="11" t="n"/>
      <c r="E400" s="12" t="n"/>
      <c r="F400" s="11" t="n"/>
      <c r="G400" s="11" t="n"/>
      <c r="H400" s="9">
        <f>IF(OR($B400="",$F400=""),"",IFERROR(IF($F400="ลัง",INDEX(ProdCase,MATCH($B400,ProdCode,0)),IF($F400="แพ็ก",INDEX(ProdPack,MATCH($B400,ProdCode,0)),1)),0))</f>
        <v/>
      </c>
      <c r="I400" s="8">
        <f>IF(OR($B400="",$D400="",$E400="",$F400=""),"",IF(N($H400)=0,"ตรวจรหัสหรือหน่วย",IF($D400="ปรับยอด",$E400,IF($D400="ขาย",-1,1)*ABS($E400))*$H400))</f>
        <v/>
      </c>
    </row>
    <row r="401">
      <c r="A401" s="13" t="n"/>
      <c r="B401" s="11" t="n"/>
      <c r="C401" s="6">
        <f>IF($B401="","",IFERROR(INDEX('สินค้า'!$B$2:$B$201,MATCH($B401,ProdCode,0)),"ไม่พบรหัสสินค้า"))</f>
        <v/>
      </c>
      <c r="D401" s="11" t="n"/>
      <c r="E401" s="12" t="n"/>
      <c r="F401" s="11" t="n"/>
      <c r="G401" s="11" t="n"/>
      <c r="H401" s="9">
        <f>IF(OR($B401="",$F401=""),"",IFERROR(IF($F401="ลัง",INDEX(ProdCase,MATCH($B401,ProdCode,0)),IF($F401="แพ็ก",INDEX(ProdPack,MATCH($B401,ProdCode,0)),1)),0))</f>
        <v/>
      </c>
      <c r="I401" s="8">
        <f>IF(OR($B401="",$D401="",$E401="",$F401=""),"",IF(N($H401)=0,"ตรวจรหัสหรือหน่วย",IF($D401="ปรับยอด",$E401,IF($D401="ขาย",-1,1)*ABS($E401))*$H401))</f>
        <v/>
      </c>
    </row>
    <row r="402">
      <c r="A402" s="13" t="n"/>
      <c r="B402" s="11" t="n"/>
      <c r="C402" s="6">
        <f>IF($B402="","",IFERROR(INDEX('สินค้า'!$B$2:$B$201,MATCH($B402,ProdCode,0)),"ไม่พบรหัสสินค้า"))</f>
        <v/>
      </c>
      <c r="D402" s="11" t="n"/>
      <c r="E402" s="12" t="n"/>
      <c r="F402" s="11" t="n"/>
      <c r="G402" s="11" t="n"/>
      <c r="H402" s="9">
        <f>IF(OR($B402="",$F402=""),"",IFERROR(IF($F402="ลัง",INDEX(ProdCase,MATCH($B402,ProdCode,0)),IF($F402="แพ็ก",INDEX(ProdPack,MATCH($B402,ProdCode,0)),1)),0))</f>
        <v/>
      </c>
      <c r="I402" s="8">
        <f>IF(OR($B402="",$D402="",$E402="",$F402=""),"",IF(N($H402)=0,"ตรวจรหัสหรือหน่วย",IF($D402="ปรับยอด",$E402,IF($D402="ขาย",-1,1)*ABS($E402))*$H402))</f>
        <v/>
      </c>
    </row>
    <row r="403">
      <c r="A403" s="13" t="n"/>
      <c r="B403" s="11" t="n"/>
      <c r="C403" s="6">
        <f>IF($B403="","",IFERROR(INDEX('สินค้า'!$B$2:$B$201,MATCH($B403,ProdCode,0)),"ไม่พบรหัสสินค้า"))</f>
        <v/>
      </c>
      <c r="D403" s="11" t="n"/>
      <c r="E403" s="12" t="n"/>
      <c r="F403" s="11" t="n"/>
      <c r="G403" s="11" t="n"/>
      <c r="H403" s="9">
        <f>IF(OR($B403="",$F403=""),"",IFERROR(IF($F403="ลัง",INDEX(ProdCase,MATCH($B403,ProdCode,0)),IF($F403="แพ็ก",INDEX(ProdPack,MATCH($B403,ProdCode,0)),1)),0))</f>
        <v/>
      </c>
      <c r="I403" s="8">
        <f>IF(OR($B403="",$D403="",$E403="",$F403=""),"",IF(N($H403)=0,"ตรวจรหัสหรือหน่วย",IF($D403="ปรับยอด",$E403,IF($D403="ขาย",-1,1)*ABS($E403))*$H403))</f>
        <v/>
      </c>
    </row>
    <row r="404">
      <c r="A404" s="13" t="n"/>
      <c r="B404" s="11" t="n"/>
      <c r="C404" s="6">
        <f>IF($B404="","",IFERROR(INDEX('สินค้า'!$B$2:$B$201,MATCH($B404,ProdCode,0)),"ไม่พบรหัสสินค้า"))</f>
        <v/>
      </c>
      <c r="D404" s="11" t="n"/>
      <c r="E404" s="12" t="n"/>
      <c r="F404" s="11" t="n"/>
      <c r="G404" s="11" t="n"/>
      <c r="H404" s="9">
        <f>IF(OR($B404="",$F404=""),"",IFERROR(IF($F404="ลัง",INDEX(ProdCase,MATCH($B404,ProdCode,0)),IF($F404="แพ็ก",INDEX(ProdPack,MATCH($B404,ProdCode,0)),1)),0))</f>
        <v/>
      </c>
      <c r="I404" s="8">
        <f>IF(OR($B404="",$D404="",$E404="",$F404=""),"",IF(N($H404)=0,"ตรวจรหัสหรือหน่วย",IF($D404="ปรับยอด",$E404,IF($D404="ขาย",-1,1)*ABS($E404))*$H404))</f>
        <v/>
      </c>
    </row>
    <row r="405">
      <c r="A405" s="13" t="n"/>
      <c r="B405" s="11" t="n"/>
      <c r="C405" s="6">
        <f>IF($B405="","",IFERROR(INDEX('สินค้า'!$B$2:$B$201,MATCH($B405,ProdCode,0)),"ไม่พบรหัสสินค้า"))</f>
        <v/>
      </c>
      <c r="D405" s="11" t="n"/>
      <c r="E405" s="12" t="n"/>
      <c r="F405" s="11" t="n"/>
      <c r="G405" s="11" t="n"/>
      <c r="H405" s="9">
        <f>IF(OR($B405="",$F405=""),"",IFERROR(IF($F405="ลัง",INDEX(ProdCase,MATCH($B405,ProdCode,0)),IF($F405="แพ็ก",INDEX(ProdPack,MATCH($B405,ProdCode,0)),1)),0))</f>
        <v/>
      </c>
      <c r="I405" s="8">
        <f>IF(OR($B405="",$D405="",$E405="",$F405=""),"",IF(N($H405)=0,"ตรวจรหัสหรือหน่วย",IF($D405="ปรับยอด",$E405,IF($D405="ขาย",-1,1)*ABS($E405))*$H405))</f>
        <v/>
      </c>
    </row>
    <row r="406">
      <c r="A406" s="13" t="n"/>
      <c r="B406" s="11" t="n"/>
      <c r="C406" s="6">
        <f>IF($B406="","",IFERROR(INDEX('สินค้า'!$B$2:$B$201,MATCH($B406,ProdCode,0)),"ไม่พบรหัสสินค้า"))</f>
        <v/>
      </c>
      <c r="D406" s="11" t="n"/>
      <c r="E406" s="12" t="n"/>
      <c r="F406" s="11" t="n"/>
      <c r="G406" s="11" t="n"/>
      <c r="H406" s="9">
        <f>IF(OR($B406="",$F406=""),"",IFERROR(IF($F406="ลัง",INDEX(ProdCase,MATCH($B406,ProdCode,0)),IF($F406="แพ็ก",INDEX(ProdPack,MATCH($B406,ProdCode,0)),1)),0))</f>
        <v/>
      </c>
      <c r="I406" s="8">
        <f>IF(OR($B406="",$D406="",$E406="",$F406=""),"",IF(N($H406)=0,"ตรวจรหัสหรือหน่วย",IF($D406="ปรับยอด",$E406,IF($D406="ขาย",-1,1)*ABS($E406))*$H406))</f>
        <v/>
      </c>
    </row>
    <row r="407">
      <c r="A407" s="13" t="n"/>
      <c r="B407" s="11" t="n"/>
      <c r="C407" s="6">
        <f>IF($B407="","",IFERROR(INDEX('สินค้า'!$B$2:$B$201,MATCH($B407,ProdCode,0)),"ไม่พบรหัสสินค้า"))</f>
        <v/>
      </c>
      <c r="D407" s="11" t="n"/>
      <c r="E407" s="12" t="n"/>
      <c r="F407" s="11" t="n"/>
      <c r="G407" s="11" t="n"/>
      <c r="H407" s="9">
        <f>IF(OR($B407="",$F407=""),"",IFERROR(IF($F407="ลัง",INDEX(ProdCase,MATCH($B407,ProdCode,0)),IF($F407="แพ็ก",INDEX(ProdPack,MATCH($B407,ProdCode,0)),1)),0))</f>
        <v/>
      </c>
      <c r="I407" s="8">
        <f>IF(OR($B407="",$D407="",$E407="",$F407=""),"",IF(N($H407)=0,"ตรวจรหัสหรือหน่วย",IF($D407="ปรับยอด",$E407,IF($D407="ขาย",-1,1)*ABS($E407))*$H407))</f>
        <v/>
      </c>
    </row>
    <row r="408">
      <c r="A408" s="13" t="n"/>
      <c r="B408" s="11" t="n"/>
      <c r="C408" s="6">
        <f>IF($B408="","",IFERROR(INDEX('สินค้า'!$B$2:$B$201,MATCH($B408,ProdCode,0)),"ไม่พบรหัสสินค้า"))</f>
        <v/>
      </c>
      <c r="D408" s="11" t="n"/>
      <c r="E408" s="12" t="n"/>
      <c r="F408" s="11" t="n"/>
      <c r="G408" s="11" t="n"/>
      <c r="H408" s="9">
        <f>IF(OR($B408="",$F408=""),"",IFERROR(IF($F408="ลัง",INDEX(ProdCase,MATCH($B408,ProdCode,0)),IF($F408="แพ็ก",INDEX(ProdPack,MATCH($B408,ProdCode,0)),1)),0))</f>
        <v/>
      </c>
      <c r="I408" s="8">
        <f>IF(OR($B408="",$D408="",$E408="",$F408=""),"",IF(N($H408)=0,"ตรวจรหัสหรือหน่วย",IF($D408="ปรับยอด",$E408,IF($D408="ขาย",-1,1)*ABS($E408))*$H408))</f>
        <v/>
      </c>
    </row>
    <row r="409">
      <c r="A409" s="13" t="n"/>
      <c r="B409" s="11" t="n"/>
      <c r="C409" s="6">
        <f>IF($B409="","",IFERROR(INDEX('สินค้า'!$B$2:$B$201,MATCH($B409,ProdCode,0)),"ไม่พบรหัสสินค้า"))</f>
        <v/>
      </c>
      <c r="D409" s="11" t="n"/>
      <c r="E409" s="12" t="n"/>
      <c r="F409" s="11" t="n"/>
      <c r="G409" s="11" t="n"/>
      <c r="H409" s="9">
        <f>IF(OR($B409="",$F409=""),"",IFERROR(IF($F409="ลัง",INDEX(ProdCase,MATCH($B409,ProdCode,0)),IF($F409="แพ็ก",INDEX(ProdPack,MATCH($B409,ProdCode,0)),1)),0))</f>
        <v/>
      </c>
      <c r="I409" s="8">
        <f>IF(OR($B409="",$D409="",$E409="",$F409=""),"",IF(N($H409)=0,"ตรวจรหัสหรือหน่วย",IF($D409="ปรับยอด",$E409,IF($D409="ขาย",-1,1)*ABS($E409))*$H409))</f>
        <v/>
      </c>
    </row>
    <row r="410">
      <c r="A410" s="13" t="n"/>
      <c r="B410" s="11" t="n"/>
      <c r="C410" s="6">
        <f>IF($B410="","",IFERROR(INDEX('สินค้า'!$B$2:$B$201,MATCH($B410,ProdCode,0)),"ไม่พบรหัสสินค้า"))</f>
        <v/>
      </c>
      <c r="D410" s="11" t="n"/>
      <c r="E410" s="12" t="n"/>
      <c r="F410" s="11" t="n"/>
      <c r="G410" s="11" t="n"/>
      <c r="H410" s="9">
        <f>IF(OR($B410="",$F410=""),"",IFERROR(IF($F410="ลัง",INDEX(ProdCase,MATCH($B410,ProdCode,0)),IF($F410="แพ็ก",INDEX(ProdPack,MATCH($B410,ProdCode,0)),1)),0))</f>
        <v/>
      </c>
      <c r="I410" s="8">
        <f>IF(OR($B410="",$D410="",$E410="",$F410=""),"",IF(N($H410)=0,"ตรวจรหัสหรือหน่วย",IF($D410="ปรับยอด",$E410,IF($D410="ขาย",-1,1)*ABS($E410))*$H410))</f>
        <v/>
      </c>
    </row>
    <row r="411">
      <c r="A411" s="13" t="n"/>
      <c r="B411" s="11" t="n"/>
      <c r="C411" s="6">
        <f>IF($B411="","",IFERROR(INDEX('สินค้า'!$B$2:$B$201,MATCH($B411,ProdCode,0)),"ไม่พบรหัสสินค้า"))</f>
        <v/>
      </c>
      <c r="D411" s="11" t="n"/>
      <c r="E411" s="12" t="n"/>
      <c r="F411" s="11" t="n"/>
      <c r="G411" s="11" t="n"/>
      <c r="H411" s="9">
        <f>IF(OR($B411="",$F411=""),"",IFERROR(IF($F411="ลัง",INDEX(ProdCase,MATCH($B411,ProdCode,0)),IF($F411="แพ็ก",INDEX(ProdPack,MATCH($B411,ProdCode,0)),1)),0))</f>
        <v/>
      </c>
      <c r="I411" s="8">
        <f>IF(OR($B411="",$D411="",$E411="",$F411=""),"",IF(N($H411)=0,"ตรวจรหัสหรือหน่วย",IF($D411="ปรับยอด",$E411,IF($D411="ขาย",-1,1)*ABS($E411))*$H411))</f>
        <v/>
      </c>
    </row>
    <row r="412">
      <c r="A412" s="13" t="n"/>
      <c r="B412" s="11" t="n"/>
      <c r="C412" s="6">
        <f>IF($B412="","",IFERROR(INDEX('สินค้า'!$B$2:$B$201,MATCH($B412,ProdCode,0)),"ไม่พบรหัสสินค้า"))</f>
        <v/>
      </c>
      <c r="D412" s="11" t="n"/>
      <c r="E412" s="12" t="n"/>
      <c r="F412" s="11" t="n"/>
      <c r="G412" s="11" t="n"/>
      <c r="H412" s="9">
        <f>IF(OR($B412="",$F412=""),"",IFERROR(IF($F412="ลัง",INDEX(ProdCase,MATCH($B412,ProdCode,0)),IF($F412="แพ็ก",INDEX(ProdPack,MATCH($B412,ProdCode,0)),1)),0))</f>
        <v/>
      </c>
      <c r="I412" s="8">
        <f>IF(OR($B412="",$D412="",$E412="",$F412=""),"",IF(N($H412)=0,"ตรวจรหัสหรือหน่วย",IF($D412="ปรับยอด",$E412,IF($D412="ขาย",-1,1)*ABS($E412))*$H412))</f>
        <v/>
      </c>
    </row>
    <row r="413">
      <c r="A413" s="13" t="n"/>
      <c r="B413" s="11" t="n"/>
      <c r="C413" s="6">
        <f>IF($B413="","",IFERROR(INDEX('สินค้า'!$B$2:$B$201,MATCH($B413,ProdCode,0)),"ไม่พบรหัสสินค้า"))</f>
        <v/>
      </c>
      <c r="D413" s="11" t="n"/>
      <c r="E413" s="12" t="n"/>
      <c r="F413" s="11" t="n"/>
      <c r="G413" s="11" t="n"/>
      <c r="H413" s="9">
        <f>IF(OR($B413="",$F413=""),"",IFERROR(IF($F413="ลัง",INDEX(ProdCase,MATCH($B413,ProdCode,0)),IF($F413="แพ็ก",INDEX(ProdPack,MATCH($B413,ProdCode,0)),1)),0))</f>
        <v/>
      </c>
      <c r="I413" s="8">
        <f>IF(OR($B413="",$D413="",$E413="",$F413=""),"",IF(N($H413)=0,"ตรวจรหัสหรือหน่วย",IF($D413="ปรับยอด",$E413,IF($D413="ขาย",-1,1)*ABS($E413))*$H413))</f>
        <v/>
      </c>
    </row>
    <row r="414">
      <c r="A414" s="13" t="n"/>
      <c r="B414" s="11" t="n"/>
      <c r="C414" s="6">
        <f>IF($B414="","",IFERROR(INDEX('สินค้า'!$B$2:$B$201,MATCH($B414,ProdCode,0)),"ไม่พบรหัสสินค้า"))</f>
        <v/>
      </c>
      <c r="D414" s="11" t="n"/>
      <c r="E414" s="12" t="n"/>
      <c r="F414" s="11" t="n"/>
      <c r="G414" s="11" t="n"/>
      <c r="H414" s="9">
        <f>IF(OR($B414="",$F414=""),"",IFERROR(IF($F414="ลัง",INDEX(ProdCase,MATCH($B414,ProdCode,0)),IF($F414="แพ็ก",INDEX(ProdPack,MATCH($B414,ProdCode,0)),1)),0))</f>
        <v/>
      </c>
      <c r="I414" s="8">
        <f>IF(OR($B414="",$D414="",$E414="",$F414=""),"",IF(N($H414)=0,"ตรวจรหัสหรือหน่วย",IF($D414="ปรับยอด",$E414,IF($D414="ขาย",-1,1)*ABS($E414))*$H414))</f>
        <v/>
      </c>
    </row>
    <row r="415">
      <c r="A415" s="13" t="n"/>
      <c r="B415" s="11" t="n"/>
      <c r="C415" s="6">
        <f>IF($B415="","",IFERROR(INDEX('สินค้า'!$B$2:$B$201,MATCH($B415,ProdCode,0)),"ไม่พบรหัสสินค้า"))</f>
        <v/>
      </c>
      <c r="D415" s="11" t="n"/>
      <c r="E415" s="12" t="n"/>
      <c r="F415" s="11" t="n"/>
      <c r="G415" s="11" t="n"/>
      <c r="H415" s="9">
        <f>IF(OR($B415="",$F415=""),"",IFERROR(IF($F415="ลัง",INDEX(ProdCase,MATCH($B415,ProdCode,0)),IF($F415="แพ็ก",INDEX(ProdPack,MATCH($B415,ProdCode,0)),1)),0))</f>
        <v/>
      </c>
      <c r="I415" s="8">
        <f>IF(OR($B415="",$D415="",$E415="",$F415=""),"",IF(N($H415)=0,"ตรวจรหัสหรือหน่วย",IF($D415="ปรับยอด",$E415,IF($D415="ขาย",-1,1)*ABS($E415))*$H415))</f>
        <v/>
      </c>
    </row>
    <row r="416">
      <c r="A416" s="13" t="n"/>
      <c r="B416" s="11" t="n"/>
      <c r="C416" s="6">
        <f>IF($B416="","",IFERROR(INDEX('สินค้า'!$B$2:$B$201,MATCH($B416,ProdCode,0)),"ไม่พบรหัสสินค้า"))</f>
        <v/>
      </c>
      <c r="D416" s="11" t="n"/>
      <c r="E416" s="12" t="n"/>
      <c r="F416" s="11" t="n"/>
      <c r="G416" s="11" t="n"/>
      <c r="H416" s="9">
        <f>IF(OR($B416="",$F416=""),"",IFERROR(IF($F416="ลัง",INDEX(ProdCase,MATCH($B416,ProdCode,0)),IF($F416="แพ็ก",INDEX(ProdPack,MATCH($B416,ProdCode,0)),1)),0))</f>
        <v/>
      </c>
      <c r="I416" s="8">
        <f>IF(OR($B416="",$D416="",$E416="",$F416=""),"",IF(N($H416)=0,"ตรวจรหัสหรือหน่วย",IF($D416="ปรับยอด",$E416,IF($D416="ขาย",-1,1)*ABS($E416))*$H416))</f>
        <v/>
      </c>
    </row>
    <row r="417">
      <c r="A417" s="13" t="n"/>
      <c r="B417" s="11" t="n"/>
      <c r="C417" s="6">
        <f>IF($B417="","",IFERROR(INDEX('สินค้า'!$B$2:$B$201,MATCH($B417,ProdCode,0)),"ไม่พบรหัสสินค้า"))</f>
        <v/>
      </c>
      <c r="D417" s="11" t="n"/>
      <c r="E417" s="12" t="n"/>
      <c r="F417" s="11" t="n"/>
      <c r="G417" s="11" t="n"/>
      <c r="H417" s="9">
        <f>IF(OR($B417="",$F417=""),"",IFERROR(IF($F417="ลัง",INDEX(ProdCase,MATCH($B417,ProdCode,0)),IF($F417="แพ็ก",INDEX(ProdPack,MATCH($B417,ProdCode,0)),1)),0))</f>
        <v/>
      </c>
      <c r="I417" s="8">
        <f>IF(OR($B417="",$D417="",$E417="",$F417=""),"",IF(N($H417)=0,"ตรวจรหัสหรือหน่วย",IF($D417="ปรับยอด",$E417,IF($D417="ขาย",-1,1)*ABS($E417))*$H417))</f>
        <v/>
      </c>
    </row>
    <row r="418">
      <c r="A418" s="13" t="n"/>
      <c r="B418" s="11" t="n"/>
      <c r="C418" s="6">
        <f>IF($B418="","",IFERROR(INDEX('สินค้า'!$B$2:$B$201,MATCH($B418,ProdCode,0)),"ไม่พบรหัสสินค้า"))</f>
        <v/>
      </c>
      <c r="D418" s="11" t="n"/>
      <c r="E418" s="12" t="n"/>
      <c r="F418" s="11" t="n"/>
      <c r="G418" s="11" t="n"/>
      <c r="H418" s="9">
        <f>IF(OR($B418="",$F418=""),"",IFERROR(IF($F418="ลัง",INDEX(ProdCase,MATCH($B418,ProdCode,0)),IF($F418="แพ็ก",INDEX(ProdPack,MATCH($B418,ProdCode,0)),1)),0))</f>
        <v/>
      </c>
      <c r="I418" s="8">
        <f>IF(OR($B418="",$D418="",$E418="",$F418=""),"",IF(N($H418)=0,"ตรวจรหัสหรือหน่วย",IF($D418="ปรับยอด",$E418,IF($D418="ขาย",-1,1)*ABS($E418))*$H418))</f>
        <v/>
      </c>
    </row>
    <row r="419">
      <c r="A419" s="13" t="n"/>
      <c r="B419" s="11" t="n"/>
      <c r="C419" s="6">
        <f>IF($B419="","",IFERROR(INDEX('สินค้า'!$B$2:$B$201,MATCH($B419,ProdCode,0)),"ไม่พบรหัสสินค้า"))</f>
        <v/>
      </c>
      <c r="D419" s="11" t="n"/>
      <c r="E419" s="12" t="n"/>
      <c r="F419" s="11" t="n"/>
      <c r="G419" s="11" t="n"/>
      <c r="H419" s="9">
        <f>IF(OR($B419="",$F419=""),"",IFERROR(IF($F419="ลัง",INDEX(ProdCase,MATCH($B419,ProdCode,0)),IF($F419="แพ็ก",INDEX(ProdPack,MATCH($B419,ProdCode,0)),1)),0))</f>
        <v/>
      </c>
      <c r="I419" s="8">
        <f>IF(OR($B419="",$D419="",$E419="",$F419=""),"",IF(N($H419)=0,"ตรวจรหัสหรือหน่วย",IF($D419="ปรับยอด",$E419,IF($D419="ขาย",-1,1)*ABS($E419))*$H419))</f>
        <v/>
      </c>
    </row>
    <row r="420">
      <c r="A420" s="13" t="n"/>
      <c r="B420" s="11" t="n"/>
      <c r="C420" s="6">
        <f>IF($B420="","",IFERROR(INDEX('สินค้า'!$B$2:$B$201,MATCH($B420,ProdCode,0)),"ไม่พบรหัสสินค้า"))</f>
        <v/>
      </c>
      <c r="D420" s="11" t="n"/>
      <c r="E420" s="12" t="n"/>
      <c r="F420" s="11" t="n"/>
      <c r="G420" s="11" t="n"/>
      <c r="H420" s="9">
        <f>IF(OR($B420="",$F420=""),"",IFERROR(IF($F420="ลัง",INDEX(ProdCase,MATCH($B420,ProdCode,0)),IF($F420="แพ็ก",INDEX(ProdPack,MATCH($B420,ProdCode,0)),1)),0))</f>
        <v/>
      </c>
      <c r="I420" s="8">
        <f>IF(OR($B420="",$D420="",$E420="",$F420=""),"",IF(N($H420)=0,"ตรวจรหัสหรือหน่วย",IF($D420="ปรับยอด",$E420,IF($D420="ขาย",-1,1)*ABS($E420))*$H420))</f>
        <v/>
      </c>
    </row>
    <row r="421">
      <c r="A421" s="13" t="n"/>
      <c r="B421" s="11" t="n"/>
      <c r="C421" s="6">
        <f>IF($B421="","",IFERROR(INDEX('สินค้า'!$B$2:$B$201,MATCH($B421,ProdCode,0)),"ไม่พบรหัสสินค้า"))</f>
        <v/>
      </c>
      <c r="D421" s="11" t="n"/>
      <c r="E421" s="12" t="n"/>
      <c r="F421" s="11" t="n"/>
      <c r="G421" s="11" t="n"/>
      <c r="H421" s="9">
        <f>IF(OR($B421="",$F421=""),"",IFERROR(IF($F421="ลัง",INDEX(ProdCase,MATCH($B421,ProdCode,0)),IF($F421="แพ็ก",INDEX(ProdPack,MATCH($B421,ProdCode,0)),1)),0))</f>
        <v/>
      </c>
      <c r="I421" s="8">
        <f>IF(OR($B421="",$D421="",$E421="",$F421=""),"",IF(N($H421)=0,"ตรวจรหัสหรือหน่วย",IF($D421="ปรับยอด",$E421,IF($D421="ขาย",-1,1)*ABS($E421))*$H421))</f>
        <v/>
      </c>
    </row>
    <row r="422">
      <c r="A422" s="13" t="n"/>
      <c r="B422" s="11" t="n"/>
      <c r="C422" s="6">
        <f>IF($B422="","",IFERROR(INDEX('สินค้า'!$B$2:$B$201,MATCH($B422,ProdCode,0)),"ไม่พบรหัสสินค้า"))</f>
        <v/>
      </c>
      <c r="D422" s="11" t="n"/>
      <c r="E422" s="12" t="n"/>
      <c r="F422" s="11" t="n"/>
      <c r="G422" s="11" t="n"/>
      <c r="H422" s="9">
        <f>IF(OR($B422="",$F422=""),"",IFERROR(IF($F422="ลัง",INDEX(ProdCase,MATCH($B422,ProdCode,0)),IF($F422="แพ็ก",INDEX(ProdPack,MATCH($B422,ProdCode,0)),1)),0))</f>
        <v/>
      </c>
      <c r="I422" s="8">
        <f>IF(OR($B422="",$D422="",$E422="",$F422=""),"",IF(N($H422)=0,"ตรวจรหัสหรือหน่วย",IF($D422="ปรับยอด",$E422,IF($D422="ขาย",-1,1)*ABS($E422))*$H422))</f>
        <v/>
      </c>
    </row>
    <row r="423">
      <c r="A423" s="13" t="n"/>
      <c r="B423" s="11" t="n"/>
      <c r="C423" s="6">
        <f>IF($B423="","",IFERROR(INDEX('สินค้า'!$B$2:$B$201,MATCH($B423,ProdCode,0)),"ไม่พบรหัสสินค้า"))</f>
        <v/>
      </c>
      <c r="D423" s="11" t="n"/>
      <c r="E423" s="12" t="n"/>
      <c r="F423" s="11" t="n"/>
      <c r="G423" s="11" t="n"/>
      <c r="H423" s="9">
        <f>IF(OR($B423="",$F423=""),"",IFERROR(IF($F423="ลัง",INDEX(ProdCase,MATCH($B423,ProdCode,0)),IF($F423="แพ็ก",INDEX(ProdPack,MATCH($B423,ProdCode,0)),1)),0))</f>
        <v/>
      </c>
      <c r="I423" s="8">
        <f>IF(OR($B423="",$D423="",$E423="",$F423=""),"",IF(N($H423)=0,"ตรวจรหัสหรือหน่วย",IF($D423="ปรับยอด",$E423,IF($D423="ขาย",-1,1)*ABS($E423))*$H423))</f>
        <v/>
      </c>
    </row>
    <row r="424">
      <c r="A424" s="13" t="n"/>
      <c r="B424" s="11" t="n"/>
      <c r="C424" s="6">
        <f>IF($B424="","",IFERROR(INDEX('สินค้า'!$B$2:$B$201,MATCH($B424,ProdCode,0)),"ไม่พบรหัสสินค้า"))</f>
        <v/>
      </c>
      <c r="D424" s="11" t="n"/>
      <c r="E424" s="12" t="n"/>
      <c r="F424" s="11" t="n"/>
      <c r="G424" s="11" t="n"/>
      <c r="H424" s="9">
        <f>IF(OR($B424="",$F424=""),"",IFERROR(IF($F424="ลัง",INDEX(ProdCase,MATCH($B424,ProdCode,0)),IF($F424="แพ็ก",INDEX(ProdPack,MATCH($B424,ProdCode,0)),1)),0))</f>
        <v/>
      </c>
      <c r="I424" s="8">
        <f>IF(OR($B424="",$D424="",$E424="",$F424=""),"",IF(N($H424)=0,"ตรวจรหัสหรือหน่วย",IF($D424="ปรับยอด",$E424,IF($D424="ขาย",-1,1)*ABS($E424))*$H424))</f>
        <v/>
      </c>
    </row>
    <row r="425">
      <c r="A425" s="13" t="n"/>
      <c r="B425" s="11" t="n"/>
      <c r="C425" s="6">
        <f>IF($B425="","",IFERROR(INDEX('สินค้า'!$B$2:$B$201,MATCH($B425,ProdCode,0)),"ไม่พบรหัสสินค้า"))</f>
        <v/>
      </c>
      <c r="D425" s="11" t="n"/>
      <c r="E425" s="12" t="n"/>
      <c r="F425" s="11" t="n"/>
      <c r="G425" s="11" t="n"/>
      <c r="H425" s="9">
        <f>IF(OR($B425="",$F425=""),"",IFERROR(IF($F425="ลัง",INDEX(ProdCase,MATCH($B425,ProdCode,0)),IF($F425="แพ็ก",INDEX(ProdPack,MATCH($B425,ProdCode,0)),1)),0))</f>
        <v/>
      </c>
      <c r="I425" s="8">
        <f>IF(OR($B425="",$D425="",$E425="",$F425=""),"",IF(N($H425)=0,"ตรวจรหัสหรือหน่วย",IF($D425="ปรับยอด",$E425,IF($D425="ขาย",-1,1)*ABS($E425))*$H425))</f>
        <v/>
      </c>
    </row>
    <row r="426">
      <c r="A426" s="13" t="n"/>
      <c r="B426" s="11" t="n"/>
      <c r="C426" s="6">
        <f>IF($B426="","",IFERROR(INDEX('สินค้า'!$B$2:$B$201,MATCH($B426,ProdCode,0)),"ไม่พบรหัสสินค้า"))</f>
        <v/>
      </c>
      <c r="D426" s="11" t="n"/>
      <c r="E426" s="12" t="n"/>
      <c r="F426" s="11" t="n"/>
      <c r="G426" s="11" t="n"/>
      <c r="H426" s="9">
        <f>IF(OR($B426="",$F426=""),"",IFERROR(IF($F426="ลัง",INDEX(ProdCase,MATCH($B426,ProdCode,0)),IF($F426="แพ็ก",INDEX(ProdPack,MATCH($B426,ProdCode,0)),1)),0))</f>
        <v/>
      </c>
      <c r="I426" s="8">
        <f>IF(OR($B426="",$D426="",$E426="",$F426=""),"",IF(N($H426)=0,"ตรวจรหัสหรือหน่วย",IF($D426="ปรับยอด",$E426,IF($D426="ขาย",-1,1)*ABS($E426))*$H426))</f>
        <v/>
      </c>
    </row>
    <row r="427">
      <c r="A427" s="13" t="n"/>
      <c r="B427" s="11" t="n"/>
      <c r="C427" s="6">
        <f>IF($B427="","",IFERROR(INDEX('สินค้า'!$B$2:$B$201,MATCH($B427,ProdCode,0)),"ไม่พบรหัสสินค้า"))</f>
        <v/>
      </c>
      <c r="D427" s="11" t="n"/>
      <c r="E427" s="12" t="n"/>
      <c r="F427" s="11" t="n"/>
      <c r="G427" s="11" t="n"/>
      <c r="H427" s="9">
        <f>IF(OR($B427="",$F427=""),"",IFERROR(IF($F427="ลัง",INDEX(ProdCase,MATCH($B427,ProdCode,0)),IF($F427="แพ็ก",INDEX(ProdPack,MATCH($B427,ProdCode,0)),1)),0))</f>
        <v/>
      </c>
      <c r="I427" s="8">
        <f>IF(OR($B427="",$D427="",$E427="",$F427=""),"",IF(N($H427)=0,"ตรวจรหัสหรือหน่วย",IF($D427="ปรับยอด",$E427,IF($D427="ขาย",-1,1)*ABS($E427))*$H427))</f>
        <v/>
      </c>
    </row>
    <row r="428">
      <c r="A428" s="13" t="n"/>
      <c r="B428" s="11" t="n"/>
      <c r="C428" s="6">
        <f>IF($B428="","",IFERROR(INDEX('สินค้า'!$B$2:$B$201,MATCH($B428,ProdCode,0)),"ไม่พบรหัสสินค้า"))</f>
        <v/>
      </c>
      <c r="D428" s="11" t="n"/>
      <c r="E428" s="12" t="n"/>
      <c r="F428" s="11" t="n"/>
      <c r="G428" s="11" t="n"/>
      <c r="H428" s="9">
        <f>IF(OR($B428="",$F428=""),"",IFERROR(IF($F428="ลัง",INDEX(ProdCase,MATCH($B428,ProdCode,0)),IF($F428="แพ็ก",INDEX(ProdPack,MATCH($B428,ProdCode,0)),1)),0))</f>
        <v/>
      </c>
      <c r="I428" s="8">
        <f>IF(OR($B428="",$D428="",$E428="",$F428=""),"",IF(N($H428)=0,"ตรวจรหัสหรือหน่วย",IF($D428="ปรับยอด",$E428,IF($D428="ขาย",-1,1)*ABS($E428))*$H428))</f>
        <v/>
      </c>
    </row>
    <row r="429">
      <c r="A429" s="13" t="n"/>
      <c r="B429" s="11" t="n"/>
      <c r="C429" s="6">
        <f>IF($B429="","",IFERROR(INDEX('สินค้า'!$B$2:$B$201,MATCH($B429,ProdCode,0)),"ไม่พบรหัสสินค้า"))</f>
        <v/>
      </c>
      <c r="D429" s="11" t="n"/>
      <c r="E429" s="12" t="n"/>
      <c r="F429" s="11" t="n"/>
      <c r="G429" s="11" t="n"/>
      <c r="H429" s="9">
        <f>IF(OR($B429="",$F429=""),"",IFERROR(IF($F429="ลัง",INDEX(ProdCase,MATCH($B429,ProdCode,0)),IF($F429="แพ็ก",INDEX(ProdPack,MATCH($B429,ProdCode,0)),1)),0))</f>
        <v/>
      </c>
      <c r="I429" s="8">
        <f>IF(OR($B429="",$D429="",$E429="",$F429=""),"",IF(N($H429)=0,"ตรวจรหัสหรือหน่วย",IF($D429="ปรับยอด",$E429,IF($D429="ขาย",-1,1)*ABS($E429))*$H429))</f>
        <v/>
      </c>
    </row>
    <row r="430">
      <c r="A430" s="13" t="n"/>
      <c r="B430" s="11" t="n"/>
      <c r="C430" s="6">
        <f>IF($B430="","",IFERROR(INDEX('สินค้า'!$B$2:$B$201,MATCH($B430,ProdCode,0)),"ไม่พบรหัสสินค้า"))</f>
        <v/>
      </c>
      <c r="D430" s="11" t="n"/>
      <c r="E430" s="12" t="n"/>
      <c r="F430" s="11" t="n"/>
      <c r="G430" s="11" t="n"/>
      <c r="H430" s="9">
        <f>IF(OR($B430="",$F430=""),"",IFERROR(IF($F430="ลัง",INDEX(ProdCase,MATCH($B430,ProdCode,0)),IF($F430="แพ็ก",INDEX(ProdPack,MATCH($B430,ProdCode,0)),1)),0))</f>
        <v/>
      </c>
      <c r="I430" s="8">
        <f>IF(OR($B430="",$D430="",$E430="",$F430=""),"",IF(N($H430)=0,"ตรวจรหัสหรือหน่วย",IF($D430="ปรับยอด",$E430,IF($D430="ขาย",-1,1)*ABS($E430))*$H430))</f>
        <v/>
      </c>
    </row>
    <row r="431">
      <c r="A431" s="13" t="n"/>
      <c r="B431" s="11" t="n"/>
      <c r="C431" s="6">
        <f>IF($B431="","",IFERROR(INDEX('สินค้า'!$B$2:$B$201,MATCH($B431,ProdCode,0)),"ไม่พบรหัสสินค้า"))</f>
        <v/>
      </c>
      <c r="D431" s="11" t="n"/>
      <c r="E431" s="12" t="n"/>
      <c r="F431" s="11" t="n"/>
      <c r="G431" s="11" t="n"/>
      <c r="H431" s="9">
        <f>IF(OR($B431="",$F431=""),"",IFERROR(IF($F431="ลัง",INDEX(ProdCase,MATCH($B431,ProdCode,0)),IF($F431="แพ็ก",INDEX(ProdPack,MATCH($B431,ProdCode,0)),1)),0))</f>
        <v/>
      </c>
      <c r="I431" s="8">
        <f>IF(OR($B431="",$D431="",$E431="",$F431=""),"",IF(N($H431)=0,"ตรวจรหัสหรือหน่วย",IF($D431="ปรับยอด",$E431,IF($D431="ขาย",-1,1)*ABS($E431))*$H431))</f>
        <v/>
      </c>
    </row>
    <row r="432">
      <c r="A432" s="13" t="n"/>
      <c r="B432" s="11" t="n"/>
      <c r="C432" s="6">
        <f>IF($B432="","",IFERROR(INDEX('สินค้า'!$B$2:$B$201,MATCH($B432,ProdCode,0)),"ไม่พบรหัสสินค้า"))</f>
        <v/>
      </c>
      <c r="D432" s="11" t="n"/>
      <c r="E432" s="12" t="n"/>
      <c r="F432" s="11" t="n"/>
      <c r="G432" s="11" t="n"/>
      <c r="H432" s="9">
        <f>IF(OR($B432="",$F432=""),"",IFERROR(IF($F432="ลัง",INDEX(ProdCase,MATCH($B432,ProdCode,0)),IF($F432="แพ็ก",INDEX(ProdPack,MATCH($B432,ProdCode,0)),1)),0))</f>
        <v/>
      </c>
      <c r="I432" s="8">
        <f>IF(OR($B432="",$D432="",$E432="",$F432=""),"",IF(N($H432)=0,"ตรวจรหัสหรือหน่วย",IF($D432="ปรับยอด",$E432,IF($D432="ขาย",-1,1)*ABS($E432))*$H432))</f>
        <v/>
      </c>
    </row>
    <row r="433">
      <c r="A433" s="13" t="n"/>
      <c r="B433" s="11" t="n"/>
      <c r="C433" s="6">
        <f>IF($B433="","",IFERROR(INDEX('สินค้า'!$B$2:$B$201,MATCH($B433,ProdCode,0)),"ไม่พบรหัสสินค้า"))</f>
        <v/>
      </c>
      <c r="D433" s="11" t="n"/>
      <c r="E433" s="12" t="n"/>
      <c r="F433" s="11" t="n"/>
      <c r="G433" s="11" t="n"/>
      <c r="H433" s="9">
        <f>IF(OR($B433="",$F433=""),"",IFERROR(IF($F433="ลัง",INDEX(ProdCase,MATCH($B433,ProdCode,0)),IF($F433="แพ็ก",INDEX(ProdPack,MATCH($B433,ProdCode,0)),1)),0))</f>
        <v/>
      </c>
      <c r="I433" s="8">
        <f>IF(OR($B433="",$D433="",$E433="",$F433=""),"",IF(N($H433)=0,"ตรวจรหัสหรือหน่วย",IF($D433="ปรับยอด",$E433,IF($D433="ขาย",-1,1)*ABS($E433))*$H433))</f>
        <v/>
      </c>
    </row>
    <row r="434">
      <c r="A434" s="13" t="n"/>
      <c r="B434" s="11" t="n"/>
      <c r="C434" s="6">
        <f>IF($B434="","",IFERROR(INDEX('สินค้า'!$B$2:$B$201,MATCH($B434,ProdCode,0)),"ไม่พบรหัสสินค้า"))</f>
        <v/>
      </c>
      <c r="D434" s="11" t="n"/>
      <c r="E434" s="12" t="n"/>
      <c r="F434" s="11" t="n"/>
      <c r="G434" s="11" t="n"/>
      <c r="H434" s="9">
        <f>IF(OR($B434="",$F434=""),"",IFERROR(IF($F434="ลัง",INDEX(ProdCase,MATCH($B434,ProdCode,0)),IF($F434="แพ็ก",INDEX(ProdPack,MATCH($B434,ProdCode,0)),1)),0))</f>
        <v/>
      </c>
      <c r="I434" s="8">
        <f>IF(OR($B434="",$D434="",$E434="",$F434=""),"",IF(N($H434)=0,"ตรวจรหัสหรือหน่วย",IF($D434="ปรับยอด",$E434,IF($D434="ขาย",-1,1)*ABS($E434))*$H434))</f>
        <v/>
      </c>
    </row>
    <row r="435">
      <c r="A435" s="13" t="n"/>
      <c r="B435" s="11" t="n"/>
      <c r="C435" s="6">
        <f>IF($B435="","",IFERROR(INDEX('สินค้า'!$B$2:$B$201,MATCH($B435,ProdCode,0)),"ไม่พบรหัสสินค้า"))</f>
        <v/>
      </c>
      <c r="D435" s="11" t="n"/>
      <c r="E435" s="12" t="n"/>
      <c r="F435" s="11" t="n"/>
      <c r="G435" s="11" t="n"/>
      <c r="H435" s="9">
        <f>IF(OR($B435="",$F435=""),"",IFERROR(IF($F435="ลัง",INDEX(ProdCase,MATCH($B435,ProdCode,0)),IF($F435="แพ็ก",INDEX(ProdPack,MATCH($B435,ProdCode,0)),1)),0))</f>
        <v/>
      </c>
      <c r="I435" s="8">
        <f>IF(OR($B435="",$D435="",$E435="",$F435=""),"",IF(N($H435)=0,"ตรวจรหัสหรือหน่วย",IF($D435="ปรับยอด",$E435,IF($D435="ขาย",-1,1)*ABS($E435))*$H435))</f>
        <v/>
      </c>
    </row>
    <row r="436">
      <c r="A436" s="13" t="n"/>
      <c r="B436" s="11" t="n"/>
      <c r="C436" s="6">
        <f>IF($B436="","",IFERROR(INDEX('สินค้า'!$B$2:$B$201,MATCH($B436,ProdCode,0)),"ไม่พบรหัสสินค้า"))</f>
        <v/>
      </c>
      <c r="D436" s="11" t="n"/>
      <c r="E436" s="12" t="n"/>
      <c r="F436" s="11" t="n"/>
      <c r="G436" s="11" t="n"/>
      <c r="H436" s="9">
        <f>IF(OR($B436="",$F436=""),"",IFERROR(IF($F436="ลัง",INDEX(ProdCase,MATCH($B436,ProdCode,0)),IF($F436="แพ็ก",INDEX(ProdPack,MATCH($B436,ProdCode,0)),1)),0))</f>
        <v/>
      </c>
      <c r="I436" s="8">
        <f>IF(OR($B436="",$D436="",$E436="",$F436=""),"",IF(N($H436)=0,"ตรวจรหัสหรือหน่วย",IF($D436="ปรับยอด",$E436,IF($D436="ขาย",-1,1)*ABS($E436))*$H436))</f>
        <v/>
      </c>
    </row>
    <row r="437">
      <c r="A437" s="13" t="n"/>
      <c r="B437" s="11" t="n"/>
      <c r="C437" s="6">
        <f>IF($B437="","",IFERROR(INDEX('สินค้า'!$B$2:$B$201,MATCH($B437,ProdCode,0)),"ไม่พบรหัสสินค้า"))</f>
        <v/>
      </c>
      <c r="D437" s="11" t="n"/>
      <c r="E437" s="12" t="n"/>
      <c r="F437" s="11" t="n"/>
      <c r="G437" s="11" t="n"/>
      <c r="H437" s="9">
        <f>IF(OR($B437="",$F437=""),"",IFERROR(IF($F437="ลัง",INDEX(ProdCase,MATCH($B437,ProdCode,0)),IF($F437="แพ็ก",INDEX(ProdPack,MATCH($B437,ProdCode,0)),1)),0))</f>
        <v/>
      </c>
      <c r="I437" s="8">
        <f>IF(OR($B437="",$D437="",$E437="",$F437=""),"",IF(N($H437)=0,"ตรวจรหัสหรือหน่วย",IF($D437="ปรับยอด",$E437,IF($D437="ขาย",-1,1)*ABS($E437))*$H437))</f>
        <v/>
      </c>
    </row>
    <row r="438">
      <c r="A438" s="13" t="n"/>
      <c r="B438" s="11" t="n"/>
      <c r="C438" s="6">
        <f>IF($B438="","",IFERROR(INDEX('สินค้า'!$B$2:$B$201,MATCH($B438,ProdCode,0)),"ไม่พบรหัสสินค้า"))</f>
        <v/>
      </c>
      <c r="D438" s="11" t="n"/>
      <c r="E438" s="12" t="n"/>
      <c r="F438" s="11" t="n"/>
      <c r="G438" s="11" t="n"/>
      <c r="H438" s="9">
        <f>IF(OR($B438="",$F438=""),"",IFERROR(IF($F438="ลัง",INDEX(ProdCase,MATCH($B438,ProdCode,0)),IF($F438="แพ็ก",INDEX(ProdPack,MATCH($B438,ProdCode,0)),1)),0))</f>
        <v/>
      </c>
      <c r="I438" s="8">
        <f>IF(OR($B438="",$D438="",$E438="",$F438=""),"",IF(N($H438)=0,"ตรวจรหัสหรือหน่วย",IF($D438="ปรับยอด",$E438,IF($D438="ขาย",-1,1)*ABS($E438))*$H438))</f>
        <v/>
      </c>
    </row>
    <row r="439">
      <c r="A439" s="13" t="n"/>
      <c r="B439" s="11" t="n"/>
      <c r="C439" s="6">
        <f>IF($B439="","",IFERROR(INDEX('สินค้า'!$B$2:$B$201,MATCH($B439,ProdCode,0)),"ไม่พบรหัสสินค้า"))</f>
        <v/>
      </c>
      <c r="D439" s="11" t="n"/>
      <c r="E439" s="12" t="n"/>
      <c r="F439" s="11" t="n"/>
      <c r="G439" s="11" t="n"/>
      <c r="H439" s="9">
        <f>IF(OR($B439="",$F439=""),"",IFERROR(IF($F439="ลัง",INDEX(ProdCase,MATCH($B439,ProdCode,0)),IF($F439="แพ็ก",INDEX(ProdPack,MATCH($B439,ProdCode,0)),1)),0))</f>
        <v/>
      </c>
      <c r="I439" s="8">
        <f>IF(OR($B439="",$D439="",$E439="",$F439=""),"",IF(N($H439)=0,"ตรวจรหัสหรือหน่วย",IF($D439="ปรับยอด",$E439,IF($D439="ขาย",-1,1)*ABS($E439))*$H439))</f>
        <v/>
      </c>
    </row>
    <row r="440">
      <c r="A440" s="13" t="n"/>
      <c r="B440" s="11" t="n"/>
      <c r="C440" s="6">
        <f>IF($B440="","",IFERROR(INDEX('สินค้า'!$B$2:$B$201,MATCH($B440,ProdCode,0)),"ไม่พบรหัสสินค้า"))</f>
        <v/>
      </c>
      <c r="D440" s="11" t="n"/>
      <c r="E440" s="12" t="n"/>
      <c r="F440" s="11" t="n"/>
      <c r="G440" s="11" t="n"/>
      <c r="H440" s="9">
        <f>IF(OR($B440="",$F440=""),"",IFERROR(IF($F440="ลัง",INDEX(ProdCase,MATCH($B440,ProdCode,0)),IF($F440="แพ็ก",INDEX(ProdPack,MATCH($B440,ProdCode,0)),1)),0))</f>
        <v/>
      </c>
      <c r="I440" s="8">
        <f>IF(OR($B440="",$D440="",$E440="",$F440=""),"",IF(N($H440)=0,"ตรวจรหัสหรือหน่วย",IF($D440="ปรับยอด",$E440,IF($D440="ขาย",-1,1)*ABS($E440))*$H440))</f>
        <v/>
      </c>
    </row>
    <row r="441">
      <c r="A441" s="13" t="n"/>
      <c r="B441" s="11" t="n"/>
      <c r="C441" s="6">
        <f>IF($B441="","",IFERROR(INDEX('สินค้า'!$B$2:$B$201,MATCH($B441,ProdCode,0)),"ไม่พบรหัสสินค้า"))</f>
        <v/>
      </c>
      <c r="D441" s="11" t="n"/>
      <c r="E441" s="12" t="n"/>
      <c r="F441" s="11" t="n"/>
      <c r="G441" s="11" t="n"/>
      <c r="H441" s="9">
        <f>IF(OR($B441="",$F441=""),"",IFERROR(IF($F441="ลัง",INDEX(ProdCase,MATCH($B441,ProdCode,0)),IF($F441="แพ็ก",INDEX(ProdPack,MATCH($B441,ProdCode,0)),1)),0))</f>
        <v/>
      </c>
      <c r="I441" s="8">
        <f>IF(OR($B441="",$D441="",$E441="",$F441=""),"",IF(N($H441)=0,"ตรวจรหัสหรือหน่วย",IF($D441="ปรับยอด",$E441,IF($D441="ขาย",-1,1)*ABS($E441))*$H441))</f>
        <v/>
      </c>
    </row>
    <row r="442">
      <c r="A442" s="13" t="n"/>
      <c r="B442" s="11" t="n"/>
      <c r="C442" s="6">
        <f>IF($B442="","",IFERROR(INDEX('สินค้า'!$B$2:$B$201,MATCH($B442,ProdCode,0)),"ไม่พบรหัสสินค้า"))</f>
        <v/>
      </c>
      <c r="D442" s="11" t="n"/>
      <c r="E442" s="12" t="n"/>
      <c r="F442" s="11" t="n"/>
      <c r="G442" s="11" t="n"/>
      <c r="H442" s="9">
        <f>IF(OR($B442="",$F442=""),"",IFERROR(IF($F442="ลัง",INDEX(ProdCase,MATCH($B442,ProdCode,0)),IF($F442="แพ็ก",INDEX(ProdPack,MATCH($B442,ProdCode,0)),1)),0))</f>
        <v/>
      </c>
      <c r="I442" s="8">
        <f>IF(OR($B442="",$D442="",$E442="",$F442=""),"",IF(N($H442)=0,"ตรวจรหัสหรือหน่วย",IF($D442="ปรับยอด",$E442,IF($D442="ขาย",-1,1)*ABS($E442))*$H442))</f>
        <v/>
      </c>
    </row>
    <row r="443">
      <c r="A443" s="13" t="n"/>
      <c r="B443" s="11" t="n"/>
      <c r="C443" s="6">
        <f>IF($B443="","",IFERROR(INDEX('สินค้า'!$B$2:$B$201,MATCH($B443,ProdCode,0)),"ไม่พบรหัสสินค้า"))</f>
        <v/>
      </c>
      <c r="D443" s="11" t="n"/>
      <c r="E443" s="12" t="n"/>
      <c r="F443" s="11" t="n"/>
      <c r="G443" s="11" t="n"/>
      <c r="H443" s="9">
        <f>IF(OR($B443="",$F443=""),"",IFERROR(IF($F443="ลัง",INDEX(ProdCase,MATCH($B443,ProdCode,0)),IF($F443="แพ็ก",INDEX(ProdPack,MATCH($B443,ProdCode,0)),1)),0))</f>
        <v/>
      </c>
      <c r="I443" s="8">
        <f>IF(OR($B443="",$D443="",$E443="",$F443=""),"",IF(N($H443)=0,"ตรวจรหัสหรือหน่วย",IF($D443="ปรับยอด",$E443,IF($D443="ขาย",-1,1)*ABS($E443))*$H443))</f>
        <v/>
      </c>
    </row>
    <row r="444">
      <c r="A444" s="13" t="n"/>
      <c r="B444" s="11" t="n"/>
      <c r="C444" s="6">
        <f>IF($B444="","",IFERROR(INDEX('สินค้า'!$B$2:$B$201,MATCH($B444,ProdCode,0)),"ไม่พบรหัสสินค้า"))</f>
        <v/>
      </c>
      <c r="D444" s="11" t="n"/>
      <c r="E444" s="12" t="n"/>
      <c r="F444" s="11" t="n"/>
      <c r="G444" s="11" t="n"/>
      <c r="H444" s="9">
        <f>IF(OR($B444="",$F444=""),"",IFERROR(IF($F444="ลัง",INDEX(ProdCase,MATCH($B444,ProdCode,0)),IF($F444="แพ็ก",INDEX(ProdPack,MATCH($B444,ProdCode,0)),1)),0))</f>
        <v/>
      </c>
      <c r="I444" s="8">
        <f>IF(OR($B444="",$D444="",$E444="",$F444=""),"",IF(N($H444)=0,"ตรวจรหัสหรือหน่วย",IF($D444="ปรับยอด",$E444,IF($D444="ขาย",-1,1)*ABS($E444))*$H444))</f>
        <v/>
      </c>
    </row>
    <row r="445">
      <c r="A445" s="13" t="n"/>
      <c r="B445" s="11" t="n"/>
      <c r="C445" s="6">
        <f>IF($B445="","",IFERROR(INDEX('สินค้า'!$B$2:$B$201,MATCH($B445,ProdCode,0)),"ไม่พบรหัสสินค้า"))</f>
        <v/>
      </c>
      <c r="D445" s="11" t="n"/>
      <c r="E445" s="12" t="n"/>
      <c r="F445" s="11" t="n"/>
      <c r="G445" s="11" t="n"/>
      <c r="H445" s="9">
        <f>IF(OR($B445="",$F445=""),"",IFERROR(IF($F445="ลัง",INDEX(ProdCase,MATCH($B445,ProdCode,0)),IF($F445="แพ็ก",INDEX(ProdPack,MATCH($B445,ProdCode,0)),1)),0))</f>
        <v/>
      </c>
      <c r="I445" s="8">
        <f>IF(OR($B445="",$D445="",$E445="",$F445=""),"",IF(N($H445)=0,"ตรวจรหัสหรือหน่วย",IF($D445="ปรับยอด",$E445,IF($D445="ขาย",-1,1)*ABS($E445))*$H445))</f>
        <v/>
      </c>
    </row>
    <row r="446">
      <c r="A446" s="13" t="n"/>
      <c r="B446" s="11" t="n"/>
      <c r="C446" s="6">
        <f>IF($B446="","",IFERROR(INDEX('สินค้า'!$B$2:$B$201,MATCH($B446,ProdCode,0)),"ไม่พบรหัสสินค้า"))</f>
        <v/>
      </c>
      <c r="D446" s="11" t="n"/>
      <c r="E446" s="12" t="n"/>
      <c r="F446" s="11" t="n"/>
      <c r="G446" s="11" t="n"/>
      <c r="H446" s="9">
        <f>IF(OR($B446="",$F446=""),"",IFERROR(IF($F446="ลัง",INDEX(ProdCase,MATCH($B446,ProdCode,0)),IF($F446="แพ็ก",INDEX(ProdPack,MATCH($B446,ProdCode,0)),1)),0))</f>
        <v/>
      </c>
      <c r="I446" s="8">
        <f>IF(OR($B446="",$D446="",$E446="",$F446=""),"",IF(N($H446)=0,"ตรวจรหัสหรือหน่วย",IF($D446="ปรับยอด",$E446,IF($D446="ขาย",-1,1)*ABS($E446))*$H446))</f>
        <v/>
      </c>
    </row>
    <row r="447">
      <c r="A447" s="13" t="n"/>
      <c r="B447" s="11" t="n"/>
      <c r="C447" s="6">
        <f>IF($B447="","",IFERROR(INDEX('สินค้า'!$B$2:$B$201,MATCH($B447,ProdCode,0)),"ไม่พบรหัสสินค้า"))</f>
        <v/>
      </c>
      <c r="D447" s="11" t="n"/>
      <c r="E447" s="12" t="n"/>
      <c r="F447" s="11" t="n"/>
      <c r="G447" s="11" t="n"/>
      <c r="H447" s="9">
        <f>IF(OR($B447="",$F447=""),"",IFERROR(IF($F447="ลัง",INDEX(ProdCase,MATCH($B447,ProdCode,0)),IF($F447="แพ็ก",INDEX(ProdPack,MATCH($B447,ProdCode,0)),1)),0))</f>
        <v/>
      </c>
      <c r="I447" s="8">
        <f>IF(OR($B447="",$D447="",$E447="",$F447=""),"",IF(N($H447)=0,"ตรวจรหัสหรือหน่วย",IF($D447="ปรับยอด",$E447,IF($D447="ขาย",-1,1)*ABS($E447))*$H447))</f>
        <v/>
      </c>
    </row>
    <row r="448">
      <c r="A448" s="13" t="n"/>
      <c r="B448" s="11" t="n"/>
      <c r="C448" s="6">
        <f>IF($B448="","",IFERROR(INDEX('สินค้า'!$B$2:$B$201,MATCH($B448,ProdCode,0)),"ไม่พบรหัสสินค้า"))</f>
        <v/>
      </c>
      <c r="D448" s="11" t="n"/>
      <c r="E448" s="12" t="n"/>
      <c r="F448" s="11" t="n"/>
      <c r="G448" s="11" t="n"/>
      <c r="H448" s="9">
        <f>IF(OR($B448="",$F448=""),"",IFERROR(IF($F448="ลัง",INDEX(ProdCase,MATCH($B448,ProdCode,0)),IF($F448="แพ็ก",INDEX(ProdPack,MATCH($B448,ProdCode,0)),1)),0))</f>
        <v/>
      </c>
      <c r="I448" s="8">
        <f>IF(OR($B448="",$D448="",$E448="",$F448=""),"",IF(N($H448)=0,"ตรวจรหัสหรือหน่วย",IF($D448="ปรับยอด",$E448,IF($D448="ขาย",-1,1)*ABS($E448))*$H448))</f>
        <v/>
      </c>
    </row>
    <row r="449">
      <c r="A449" s="13" t="n"/>
      <c r="B449" s="11" t="n"/>
      <c r="C449" s="6">
        <f>IF($B449="","",IFERROR(INDEX('สินค้า'!$B$2:$B$201,MATCH($B449,ProdCode,0)),"ไม่พบรหัสสินค้า"))</f>
        <v/>
      </c>
      <c r="D449" s="11" t="n"/>
      <c r="E449" s="12" t="n"/>
      <c r="F449" s="11" t="n"/>
      <c r="G449" s="11" t="n"/>
      <c r="H449" s="9">
        <f>IF(OR($B449="",$F449=""),"",IFERROR(IF($F449="ลัง",INDEX(ProdCase,MATCH($B449,ProdCode,0)),IF($F449="แพ็ก",INDEX(ProdPack,MATCH($B449,ProdCode,0)),1)),0))</f>
        <v/>
      </c>
      <c r="I449" s="8">
        <f>IF(OR($B449="",$D449="",$E449="",$F449=""),"",IF(N($H449)=0,"ตรวจรหัสหรือหน่วย",IF($D449="ปรับยอด",$E449,IF($D449="ขาย",-1,1)*ABS($E449))*$H449))</f>
        <v/>
      </c>
    </row>
    <row r="450">
      <c r="A450" s="13" t="n"/>
      <c r="B450" s="11" t="n"/>
      <c r="C450" s="6">
        <f>IF($B450="","",IFERROR(INDEX('สินค้า'!$B$2:$B$201,MATCH($B450,ProdCode,0)),"ไม่พบรหัสสินค้า"))</f>
        <v/>
      </c>
      <c r="D450" s="11" t="n"/>
      <c r="E450" s="12" t="n"/>
      <c r="F450" s="11" t="n"/>
      <c r="G450" s="11" t="n"/>
      <c r="H450" s="9">
        <f>IF(OR($B450="",$F450=""),"",IFERROR(IF($F450="ลัง",INDEX(ProdCase,MATCH($B450,ProdCode,0)),IF($F450="แพ็ก",INDEX(ProdPack,MATCH($B450,ProdCode,0)),1)),0))</f>
        <v/>
      </c>
      <c r="I450" s="8">
        <f>IF(OR($B450="",$D450="",$E450="",$F450=""),"",IF(N($H450)=0,"ตรวจรหัสหรือหน่วย",IF($D450="ปรับยอด",$E450,IF($D450="ขาย",-1,1)*ABS($E450))*$H450))</f>
        <v/>
      </c>
    </row>
    <row r="451">
      <c r="A451" s="13" t="n"/>
      <c r="B451" s="11" t="n"/>
      <c r="C451" s="6">
        <f>IF($B451="","",IFERROR(INDEX('สินค้า'!$B$2:$B$201,MATCH($B451,ProdCode,0)),"ไม่พบรหัสสินค้า"))</f>
        <v/>
      </c>
      <c r="D451" s="11" t="n"/>
      <c r="E451" s="12" t="n"/>
      <c r="F451" s="11" t="n"/>
      <c r="G451" s="11" t="n"/>
      <c r="H451" s="9">
        <f>IF(OR($B451="",$F451=""),"",IFERROR(IF($F451="ลัง",INDEX(ProdCase,MATCH($B451,ProdCode,0)),IF($F451="แพ็ก",INDEX(ProdPack,MATCH($B451,ProdCode,0)),1)),0))</f>
        <v/>
      </c>
      <c r="I451" s="8">
        <f>IF(OR($B451="",$D451="",$E451="",$F451=""),"",IF(N($H451)=0,"ตรวจรหัสหรือหน่วย",IF($D451="ปรับยอด",$E451,IF($D451="ขาย",-1,1)*ABS($E451))*$H451))</f>
        <v/>
      </c>
    </row>
    <row r="452">
      <c r="A452" s="13" t="n"/>
      <c r="B452" s="11" t="n"/>
      <c r="C452" s="6">
        <f>IF($B452="","",IFERROR(INDEX('สินค้า'!$B$2:$B$201,MATCH($B452,ProdCode,0)),"ไม่พบรหัสสินค้า"))</f>
        <v/>
      </c>
      <c r="D452" s="11" t="n"/>
      <c r="E452" s="12" t="n"/>
      <c r="F452" s="11" t="n"/>
      <c r="G452" s="11" t="n"/>
      <c r="H452" s="9">
        <f>IF(OR($B452="",$F452=""),"",IFERROR(IF($F452="ลัง",INDEX(ProdCase,MATCH($B452,ProdCode,0)),IF($F452="แพ็ก",INDEX(ProdPack,MATCH($B452,ProdCode,0)),1)),0))</f>
        <v/>
      </c>
      <c r="I452" s="8">
        <f>IF(OR($B452="",$D452="",$E452="",$F452=""),"",IF(N($H452)=0,"ตรวจรหัสหรือหน่วย",IF($D452="ปรับยอด",$E452,IF($D452="ขาย",-1,1)*ABS($E452))*$H452))</f>
        <v/>
      </c>
    </row>
    <row r="453">
      <c r="A453" s="13" t="n"/>
      <c r="B453" s="11" t="n"/>
      <c r="C453" s="6">
        <f>IF($B453="","",IFERROR(INDEX('สินค้า'!$B$2:$B$201,MATCH($B453,ProdCode,0)),"ไม่พบรหัสสินค้า"))</f>
        <v/>
      </c>
      <c r="D453" s="11" t="n"/>
      <c r="E453" s="12" t="n"/>
      <c r="F453" s="11" t="n"/>
      <c r="G453" s="11" t="n"/>
      <c r="H453" s="9">
        <f>IF(OR($B453="",$F453=""),"",IFERROR(IF($F453="ลัง",INDEX(ProdCase,MATCH($B453,ProdCode,0)),IF($F453="แพ็ก",INDEX(ProdPack,MATCH($B453,ProdCode,0)),1)),0))</f>
        <v/>
      </c>
      <c r="I453" s="8">
        <f>IF(OR($B453="",$D453="",$E453="",$F453=""),"",IF(N($H453)=0,"ตรวจรหัสหรือหน่วย",IF($D453="ปรับยอด",$E453,IF($D453="ขาย",-1,1)*ABS($E453))*$H453))</f>
        <v/>
      </c>
    </row>
    <row r="454">
      <c r="A454" s="13" t="n"/>
      <c r="B454" s="11" t="n"/>
      <c r="C454" s="6">
        <f>IF($B454="","",IFERROR(INDEX('สินค้า'!$B$2:$B$201,MATCH($B454,ProdCode,0)),"ไม่พบรหัสสินค้า"))</f>
        <v/>
      </c>
      <c r="D454" s="11" t="n"/>
      <c r="E454" s="12" t="n"/>
      <c r="F454" s="11" t="n"/>
      <c r="G454" s="11" t="n"/>
      <c r="H454" s="9">
        <f>IF(OR($B454="",$F454=""),"",IFERROR(IF($F454="ลัง",INDEX(ProdCase,MATCH($B454,ProdCode,0)),IF($F454="แพ็ก",INDEX(ProdPack,MATCH($B454,ProdCode,0)),1)),0))</f>
        <v/>
      </c>
      <c r="I454" s="8">
        <f>IF(OR($B454="",$D454="",$E454="",$F454=""),"",IF(N($H454)=0,"ตรวจรหัสหรือหน่วย",IF($D454="ปรับยอด",$E454,IF($D454="ขาย",-1,1)*ABS($E454))*$H454))</f>
        <v/>
      </c>
    </row>
    <row r="455">
      <c r="A455" s="13" t="n"/>
      <c r="B455" s="11" t="n"/>
      <c r="C455" s="6">
        <f>IF($B455="","",IFERROR(INDEX('สินค้า'!$B$2:$B$201,MATCH($B455,ProdCode,0)),"ไม่พบรหัสสินค้า"))</f>
        <v/>
      </c>
      <c r="D455" s="11" t="n"/>
      <c r="E455" s="12" t="n"/>
      <c r="F455" s="11" t="n"/>
      <c r="G455" s="11" t="n"/>
      <c r="H455" s="9">
        <f>IF(OR($B455="",$F455=""),"",IFERROR(IF($F455="ลัง",INDEX(ProdCase,MATCH($B455,ProdCode,0)),IF($F455="แพ็ก",INDEX(ProdPack,MATCH($B455,ProdCode,0)),1)),0))</f>
        <v/>
      </c>
      <c r="I455" s="8">
        <f>IF(OR($B455="",$D455="",$E455="",$F455=""),"",IF(N($H455)=0,"ตรวจรหัสหรือหน่วย",IF($D455="ปรับยอด",$E455,IF($D455="ขาย",-1,1)*ABS($E455))*$H455))</f>
        <v/>
      </c>
    </row>
    <row r="456">
      <c r="A456" s="13" t="n"/>
      <c r="B456" s="11" t="n"/>
      <c r="C456" s="6">
        <f>IF($B456="","",IFERROR(INDEX('สินค้า'!$B$2:$B$201,MATCH($B456,ProdCode,0)),"ไม่พบรหัสสินค้า"))</f>
        <v/>
      </c>
      <c r="D456" s="11" t="n"/>
      <c r="E456" s="12" t="n"/>
      <c r="F456" s="11" t="n"/>
      <c r="G456" s="11" t="n"/>
      <c r="H456" s="9">
        <f>IF(OR($B456="",$F456=""),"",IFERROR(IF($F456="ลัง",INDEX(ProdCase,MATCH($B456,ProdCode,0)),IF($F456="แพ็ก",INDEX(ProdPack,MATCH($B456,ProdCode,0)),1)),0))</f>
        <v/>
      </c>
      <c r="I456" s="8">
        <f>IF(OR($B456="",$D456="",$E456="",$F456=""),"",IF(N($H456)=0,"ตรวจรหัสหรือหน่วย",IF($D456="ปรับยอด",$E456,IF($D456="ขาย",-1,1)*ABS($E456))*$H456))</f>
        <v/>
      </c>
    </row>
    <row r="457">
      <c r="A457" s="13" t="n"/>
      <c r="B457" s="11" t="n"/>
      <c r="C457" s="6">
        <f>IF($B457="","",IFERROR(INDEX('สินค้า'!$B$2:$B$201,MATCH($B457,ProdCode,0)),"ไม่พบรหัสสินค้า"))</f>
        <v/>
      </c>
      <c r="D457" s="11" t="n"/>
      <c r="E457" s="12" t="n"/>
      <c r="F457" s="11" t="n"/>
      <c r="G457" s="11" t="n"/>
      <c r="H457" s="9">
        <f>IF(OR($B457="",$F457=""),"",IFERROR(IF($F457="ลัง",INDEX(ProdCase,MATCH($B457,ProdCode,0)),IF($F457="แพ็ก",INDEX(ProdPack,MATCH($B457,ProdCode,0)),1)),0))</f>
        <v/>
      </c>
      <c r="I457" s="8">
        <f>IF(OR($B457="",$D457="",$E457="",$F457=""),"",IF(N($H457)=0,"ตรวจรหัสหรือหน่วย",IF($D457="ปรับยอด",$E457,IF($D457="ขาย",-1,1)*ABS($E457))*$H457))</f>
        <v/>
      </c>
    </row>
    <row r="458">
      <c r="A458" s="13" t="n"/>
      <c r="B458" s="11" t="n"/>
      <c r="C458" s="6">
        <f>IF($B458="","",IFERROR(INDEX('สินค้า'!$B$2:$B$201,MATCH($B458,ProdCode,0)),"ไม่พบรหัสสินค้า"))</f>
        <v/>
      </c>
      <c r="D458" s="11" t="n"/>
      <c r="E458" s="12" t="n"/>
      <c r="F458" s="11" t="n"/>
      <c r="G458" s="11" t="n"/>
      <c r="H458" s="9">
        <f>IF(OR($B458="",$F458=""),"",IFERROR(IF($F458="ลัง",INDEX(ProdCase,MATCH($B458,ProdCode,0)),IF($F458="แพ็ก",INDEX(ProdPack,MATCH($B458,ProdCode,0)),1)),0))</f>
        <v/>
      </c>
      <c r="I458" s="8">
        <f>IF(OR($B458="",$D458="",$E458="",$F458=""),"",IF(N($H458)=0,"ตรวจรหัสหรือหน่วย",IF($D458="ปรับยอด",$E458,IF($D458="ขาย",-1,1)*ABS($E458))*$H458))</f>
        <v/>
      </c>
    </row>
    <row r="459">
      <c r="A459" s="13" t="n"/>
      <c r="B459" s="11" t="n"/>
      <c r="C459" s="6">
        <f>IF($B459="","",IFERROR(INDEX('สินค้า'!$B$2:$B$201,MATCH($B459,ProdCode,0)),"ไม่พบรหัสสินค้า"))</f>
        <v/>
      </c>
      <c r="D459" s="11" t="n"/>
      <c r="E459" s="12" t="n"/>
      <c r="F459" s="11" t="n"/>
      <c r="G459" s="11" t="n"/>
      <c r="H459" s="9">
        <f>IF(OR($B459="",$F459=""),"",IFERROR(IF($F459="ลัง",INDEX(ProdCase,MATCH($B459,ProdCode,0)),IF($F459="แพ็ก",INDEX(ProdPack,MATCH($B459,ProdCode,0)),1)),0))</f>
        <v/>
      </c>
      <c r="I459" s="8">
        <f>IF(OR($B459="",$D459="",$E459="",$F459=""),"",IF(N($H459)=0,"ตรวจรหัสหรือหน่วย",IF($D459="ปรับยอด",$E459,IF($D459="ขาย",-1,1)*ABS($E459))*$H459))</f>
        <v/>
      </c>
    </row>
    <row r="460">
      <c r="A460" s="13" t="n"/>
      <c r="B460" s="11" t="n"/>
      <c r="C460" s="6">
        <f>IF($B460="","",IFERROR(INDEX('สินค้า'!$B$2:$B$201,MATCH($B460,ProdCode,0)),"ไม่พบรหัสสินค้า"))</f>
        <v/>
      </c>
      <c r="D460" s="11" t="n"/>
      <c r="E460" s="12" t="n"/>
      <c r="F460" s="11" t="n"/>
      <c r="G460" s="11" t="n"/>
      <c r="H460" s="9">
        <f>IF(OR($B460="",$F460=""),"",IFERROR(IF($F460="ลัง",INDEX(ProdCase,MATCH($B460,ProdCode,0)),IF($F460="แพ็ก",INDEX(ProdPack,MATCH($B460,ProdCode,0)),1)),0))</f>
        <v/>
      </c>
      <c r="I460" s="8">
        <f>IF(OR($B460="",$D460="",$E460="",$F460=""),"",IF(N($H460)=0,"ตรวจรหัสหรือหน่วย",IF($D460="ปรับยอด",$E460,IF($D460="ขาย",-1,1)*ABS($E460))*$H460))</f>
        <v/>
      </c>
    </row>
    <row r="461">
      <c r="A461" s="13" t="n"/>
      <c r="B461" s="11" t="n"/>
      <c r="C461" s="6">
        <f>IF($B461="","",IFERROR(INDEX('สินค้า'!$B$2:$B$201,MATCH($B461,ProdCode,0)),"ไม่พบรหัสสินค้า"))</f>
        <v/>
      </c>
      <c r="D461" s="11" t="n"/>
      <c r="E461" s="12" t="n"/>
      <c r="F461" s="11" t="n"/>
      <c r="G461" s="11" t="n"/>
      <c r="H461" s="9">
        <f>IF(OR($B461="",$F461=""),"",IFERROR(IF($F461="ลัง",INDEX(ProdCase,MATCH($B461,ProdCode,0)),IF($F461="แพ็ก",INDEX(ProdPack,MATCH($B461,ProdCode,0)),1)),0))</f>
        <v/>
      </c>
      <c r="I461" s="8">
        <f>IF(OR($B461="",$D461="",$E461="",$F461=""),"",IF(N($H461)=0,"ตรวจรหัสหรือหน่วย",IF($D461="ปรับยอด",$E461,IF($D461="ขาย",-1,1)*ABS($E461))*$H461))</f>
        <v/>
      </c>
    </row>
    <row r="462">
      <c r="A462" s="13" t="n"/>
      <c r="B462" s="11" t="n"/>
      <c r="C462" s="6">
        <f>IF($B462="","",IFERROR(INDEX('สินค้า'!$B$2:$B$201,MATCH($B462,ProdCode,0)),"ไม่พบรหัสสินค้า"))</f>
        <v/>
      </c>
      <c r="D462" s="11" t="n"/>
      <c r="E462" s="12" t="n"/>
      <c r="F462" s="11" t="n"/>
      <c r="G462" s="11" t="n"/>
      <c r="H462" s="9">
        <f>IF(OR($B462="",$F462=""),"",IFERROR(IF($F462="ลัง",INDEX(ProdCase,MATCH($B462,ProdCode,0)),IF($F462="แพ็ก",INDEX(ProdPack,MATCH($B462,ProdCode,0)),1)),0))</f>
        <v/>
      </c>
      <c r="I462" s="8">
        <f>IF(OR($B462="",$D462="",$E462="",$F462=""),"",IF(N($H462)=0,"ตรวจรหัสหรือหน่วย",IF($D462="ปรับยอด",$E462,IF($D462="ขาย",-1,1)*ABS($E462))*$H462))</f>
        <v/>
      </c>
    </row>
    <row r="463">
      <c r="A463" s="13" t="n"/>
      <c r="B463" s="11" t="n"/>
      <c r="C463" s="6">
        <f>IF($B463="","",IFERROR(INDEX('สินค้า'!$B$2:$B$201,MATCH($B463,ProdCode,0)),"ไม่พบรหัสสินค้า"))</f>
        <v/>
      </c>
      <c r="D463" s="11" t="n"/>
      <c r="E463" s="12" t="n"/>
      <c r="F463" s="11" t="n"/>
      <c r="G463" s="11" t="n"/>
      <c r="H463" s="9">
        <f>IF(OR($B463="",$F463=""),"",IFERROR(IF($F463="ลัง",INDEX(ProdCase,MATCH($B463,ProdCode,0)),IF($F463="แพ็ก",INDEX(ProdPack,MATCH($B463,ProdCode,0)),1)),0))</f>
        <v/>
      </c>
      <c r="I463" s="8">
        <f>IF(OR($B463="",$D463="",$E463="",$F463=""),"",IF(N($H463)=0,"ตรวจรหัสหรือหน่วย",IF($D463="ปรับยอด",$E463,IF($D463="ขาย",-1,1)*ABS($E463))*$H463))</f>
        <v/>
      </c>
    </row>
    <row r="464">
      <c r="A464" s="13" t="n"/>
      <c r="B464" s="11" t="n"/>
      <c r="C464" s="6">
        <f>IF($B464="","",IFERROR(INDEX('สินค้า'!$B$2:$B$201,MATCH($B464,ProdCode,0)),"ไม่พบรหัสสินค้า"))</f>
        <v/>
      </c>
      <c r="D464" s="11" t="n"/>
      <c r="E464" s="12" t="n"/>
      <c r="F464" s="11" t="n"/>
      <c r="G464" s="11" t="n"/>
      <c r="H464" s="9">
        <f>IF(OR($B464="",$F464=""),"",IFERROR(IF($F464="ลัง",INDEX(ProdCase,MATCH($B464,ProdCode,0)),IF($F464="แพ็ก",INDEX(ProdPack,MATCH($B464,ProdCode,0)),1)),0))</f>
        <v/>
      </c>
      <c r="I464" s="8">
        <f>IF(OR($B464="",$D464="",$E464="",$F464=""),"",IF(N($H464)=0,"ตรวจรหัสหรือหน่วย",IF($D464="ปรับยอด",$E464,IF($D464="ขาย",-1,1)*ABS($E464))*$H464))</f>
        <v/>
      </c>
    </row>
    <row r="465">
      <c r="A465" s="13" t="n"/>
      <c r="B465" s="11" t="n"/>
      <c r="C465" s="6">
        <f>IF($B465="","",IFERROR(INDEX('สินค้า'!$B$2:$B$201,MATCH($B465,ProdCode,0)),"ไม่พบรหัสสินค้า"))</f>
        <v/>
      </c>
      <c r="D465" s="11" t="n"/>
      <c r="E465" s="12" t="n"/>
      <c r="F465" s="11" t="n"/>
      <c r="G465" s="11" t="n"/>
      <c r="H465" s="9">
        <f>IF(OR($B465="",$F465=""),"",IFERROR(IF($F465="ลัง",INDEX(ProdCase,MATCH($B465,ProdCode,0)),IF($F465="แพ็ก",INDEX(ProdPack,MATCH($B465,ProdCode,0)),1)),0))</f>
        <v/>
      </c>
      <c r="I465" s="8">
        <f>IF(OR($B465="",$D465="",$E465="",$F465=""),"",IF(N($H465)=0,"ตรวจรหัสหรือหน่วย",IF($D465="ปรับยอด",$E465,IF($D465="ขาย",-1,1)*ABS($E465))*$H465))</f>
        <v/>
      </c>
    </row>
    <row r="466">
      <c r="A466" s="13" t="n"/>
      <c r="B466" s="11" t="n"/>
      <c r="C466" s="6">
        <f>IF($B466="","",IFERROR(INDEX('สินค้า'!$B$2:$B$201,MATCH($B466,ProdCode,0)),"ไม่พบรหัสสินค้า"))</f>
        <v/>
      </c>
      <c r="D466" s="11" t="n"/>
      <c r="E466" s="12" t="n"/>
      <c r="F466" s="11" t="n"/>
      <c r="G466" s="11" t="n"/>
      <c r="H466" s="9">
        <f>IF(OR($B466="",$F466=""),"",IFERROR(IF($F466="ลัง",INDEX(ProdCase,MATCH($B466,ProdCode,0)),IF($F466="แพ็ก",INDEX(ProdPack,MATCH($B466,ProdCode,0)),1)),0))</f>
        <v/>
      </c>
      <c r="I466" s="8">
        <f>IF(OR($B466="",$D466="",$E466="",$F466=""),"",IF(N($H466)=0,"ตรวจรหัสหรือหน่วย",IF($D466="ปรับยอด",$E466,IF($D466="ขาย",-1,1)*ABS($E466))*$H466))</f>
        <v/>
      </c>
    </row>
    <row r="467">
      <c r="A467" s="13" t="n"/>
      <c r="B467" s="11" t="n"/>
      <c r="C467" s="6">
        <f>IF($B467="","",IFERROR(INDEX('สินค้า'!$B$2:$B$201,MATCH($B467,ProdCode,0)),"ไม่พบรหัสสินค้า"))</f>
        <v/>
      </c>
      <c r="D467" s="11" t="n"/>
      <c r="E467" s="12" t="n"/>
      <c r="F467" s="11" t="n"/>
      <c r="G467" s="11" t="n"/>
      <c r="H467" s="9">
        <f>IF(OR($B467="",$F467=""),"",IFERROR(IF($F467="ลัง",INDEX(ProdCase,MATCH($B467,ProdCode,0)),IF($F467="แพ็ก",INDEX(ProdPack,MATCH($B467,ProdCode,0)),1)),0))</f>
        <v/>
      </c>
      <c r="I467" s="8">
        <f>IF(OR($B467="",$D467="",$E467="",$F467=""),"",IF(N($H467)=0,"ตรวจรหัสหรือหน่วย",IF($D467="ปรับยอด",$E467,IF($D467="ขาย",-1,1)*ABS($E467))*$H467))</f>
        <v/>
      </c>
    </row>
    <row r="468">
      <c r="A468" s="13" t="n"/>
      <c r="B468" s="11" t="n"/>
      <c r="C468" s="6">
        <f>IF($B468="","",IFERROR(INDEX('สินค้า'!$B$2:$B$201,MATCH($B468,ProdCode,0)),"ไม่พบรหัสสินค้า"))</f>
        <v/>
      </c>
      <c r="D468" s="11" t="n"/>
      <c r="E468" s="12" t="n"/>
      <c r="F468" s="11" t="n"/>
      <c r="G468" s="11" t="n"/>
      <c r="H468" s="9">
        <f>IF(OR($B468="",$F468=""),"",IFERROR(IF($F468="ลัง",INDEX(ProdCase,MATCH($B468,ProdCode,0)),IF($F468="แพ็ก",INDEX(ProdPack,MATCH($B468,ProdCode,0)),1)),0))</f>
        <v/>
      </c>
      <c r="I468" s="8">
        <f>IF(OR($B468="",$D468="",$E468="",$F468=""),"",IF(N($H468)=0,"ตรวจรหัสหรือหน่วย",IF($D468="ปรับยอด",$E468,IF($D468="ขาย",-1,1)*ABS($E468))*$H468))</f>
        <v/>
      </c>
    </row>
    <row r="469">
      <c r="A469" s="13" t="n"/>
      <c r="B469" s="11" t="n"/>
      <c r="C469" s="6">
        <f>IF($B469="","",IFERROR(INDEX('สินค้า'!$B$2:$B$201,MATCH($B469,ProdCode,0)),"ไม่พบรหัสสินค้า"))</f>
        <v/>
      </c>
      <c r="D469" s="11" t="n"/>
      <c r="E469" s="12" t="n"/>
      <c r="F469" s="11" t="n"/>
      <c r="G469" s="11" t="n"/>
      <c r="H469" s="9">
        <f>IF(OR($B469="",$F469=""),"",IFERROR(IF($F469="ลัง",INDEX(ProdCase,MATCH($B469,ProdCode,0)),IF($F469="แพ็ก",INDEX(ProdPack,MATCH($B469,ProdCode,0)),1)),0))</f>
        <v/>
      </c>
      <c r="I469" s="8">
        <f>IF(OR($B469="",$D469="",$E469="",$F469=""),"",IF(N($H469)=0,"ตรวจรหัสหรือหน่วย",IF($D469="ปรับยอด",$E469,IF($D469="ขาย",-1,1)*ABS($E469))*$H469))</f>
        <v/>
      </c>
    </row>
    <row r="470">
      <c r="A470" s="13" t="n"/>
      <c r="B470" s="11" t="n"/>
      <c r="C470" s="6">
        <f>IF($B470="","",IFERROR(INDEX('สินค้า'!$B$2:$B$201,MATCH($B470,ProdCode,0)),"ไม่พบรหัสสินค้า"))</f>
        <v/>
      </c>
      <c r="D470" s="11" t="n"/>
      <c r="E470" s="12" t="n"/>
      <c r="F470" s="11" t="n"/>
      <c r="G470" s="11" t="n"/>
      <c r="H470" s="9">
        <f>IF(OR($B470="",$F470=""),"",IFERROR(IF($F470="ลัง",INDEX(ProdCase,MATCH($B470,ProdCode,0)),IF($F470="แพ็ก",INDEX(ProdPack,MATCH($B470,ProdCode,0)),1)),0))</f>
        <v/>
      </c>
      <c r="I470" s="8">
        <f>IF(OR($B470="",$D470="",$E470="",$F470=""),"",IF(N($H470)=0,"ตรวจรหัสหรือหน่วย",IF($D470="ปรับยอด",$E470,IF($D470="ขาย",-1,1)*ABS($E470))*$H470))</f>
        <v/>
      </c>
    </row>
    <row r="471">
      <c r="A471" s="13" t="n"/>
      <c r="B471" s="11" t="n"/>
      <c r="C471" s="6">
        <f>IF($B471="","",IFERROR(INDEX('สินค้า'!$B$2:$B$201,MATCH($B471,ProdCode,0)),"ไม่พบรหัสสินค้า"))</f>
        <v/>
      </c>
      <c r="D471" s="11" t="n"/>
      <c r="E471" s="12" t="n"/>
      <c r="F471" s="11" t="n"/>
      <c r="G471" s="11" t="n"/>
      <c r="H471" s="9">
        <f>IF(OR($B471="",$F471=""),"",IFERROR(IF($F471="ลัง",INDEX(ProdCase,MATCH($B471,ProdCode,0)),IF($F471="แพ็ก",INDEX(ProdPack,MATCH($B471,ProdCode,0)),1)),0))</f>
        <v/>
      </c>
      <c r="I471" s="8">
        <f>IF(OR($B471="",$D471="",$E471="",$F471=""),"",IF(N($H471)=0,"ตรวจรหัสหรือหน่วย",IF($D471="ปรับยอด",$E471,IF($D471="ขาย",-1,1)*ABS($E471))*$H471))</f>
        <v/>
      </c>
    </row>
    <row r="472">
      <c r="A472" s="13" t="n"/>
      <c r="B472" s="11" t="n"/>
      <c r="C472" s="6">
        <f>IF($B472="","",IFERROR(INDEX('สินค้า'!$B$2:$B$201,MATCH($B472,ProdCode,0)),"ไม่พบรหัสสินค้า"))</f>
        <v/>
      </c>
      <c r="D472" s="11" t="n"/>
      <c r="E472" s="12" t="n"/>
      <c r="F472" s="11" t="n"/>
      <c r="G472" s="11" t="n"/>
      <c r="H472" s="9">
        <f>IF(OR($B472="",$F472=""),"",IFERROR(IF($F472="ลัง",INDEX(ProdCase,MATCH($B472,ProdCode,0)),IF($F472="แพ็ก",INDEX(ProdPack,MATCH($B472,ProdCode,0)),1)),0))</f>
        <v/>
      </c>
      <c r="I472" s="8">
        <f>IF(OR($B472="",$D472="",$E472="",$F472=""),"",IF(N($H472)=0,"ตรวจรหัสหรือหน่วย",IF($D472="ปรับยอด",$E472,IF($D472="ขาย",-1,1)*ABS($E472))*$H472))</f>
        <v/>
      </c>
    </row>
    <row r="473">
      <c r="A473" s="13" t="n"/>
      <c r="B473" s="11" t="n"/>
      <c r="C473" s="6">
        <f>IF($B473="","",IFERROR(INDEX('สินค้า'!$B$2:$B$201,MATCH($B473,ProdCode,0)),"ไม่พบรหัสสินค้า"))</f>
        <v/>
      </c>
      <c r="D473" s="11" t="n"/>
      <c r="E473" s="12" t="n"/>
      <c r="F473" s="11" t="n"/>
      <c r="G473" s="11" t="n"/>
      <c r="H473" s="9">
        <f>IF(OR($B473="",$F473=""),"",IFERROR(IF($F473="ลัง",INDEX(ProdCase,MATCH($B473,ProdCode,0)),IF($F473="แพ็ก",INDEX(ProdPack,MATCH($B473,ProdCode,0)),1)),0))</f>
        <v/>
      </c>
      <c r="I473" s="8">
        <f>IF(OR($B473="",$D473="",$E473="",$F473=""),"",IF(N($H473)=0,"ตรวจรหัสหรือหน่วย",IF($D473="ปรับยอด",$E473,IF($D473="ขาย",-1,1)*ABS($E473))*$H473))</f>
        <v/>
      </c>
    </row>
    <row r="474">
      <c r="A474" s="13" t="n"/>
      <c r="B474" s="11" t="n"/>
      <c r="C474" s="6">
        <f>IF($B474="","",IFERROR(INDEX('สินค้า'!$B$2:$B$201,MATCH($B474,ProdCode,0)),"ไม่พบรหัสสินค้า"))</f>
        <v/>
      </c>
      <c r="D474" s="11" t="n"/>
      <c r="E474" s="12" t="n"/>
      <c r="F474" s="11" t="n"/>
      <c r="G474" s="11" t="n"/>
      <c r="H474" s="9">
        <f>IF(OR($B474="",$F474=""),"",IFERROR(IF($F474="ลัง",INDEX(ProdCase,MATCH($B474,ProdCode,0)),IF($F474="แพ็ก",INDEX(ProdPack,MATCH($B474,ProdCode,0)),1)),0))</f>
        <v/>
      </c>
      <c r="I474" s="8">
        <f>IF(OR($B474="",$D474="",$E474="",$F474=""),"",IF(N($H474)=0,"ตรวจรหัสหรือหน่วย",IF($D474="ปรับยอด",$E474,IF($D474="ขาย",-1,1)*ABS($E474))*$H474))</f>
        <v/>
      </c>
    </row>
    <row r="475">
      <c r="A475" s="13" t="n"/>
      <c r="B475" s="11" t="n"/>
      <c r="C475" s="6">
        <f>IF($B475="","",IFERROR(INDEX('สินค้า'!$B$2:$B$201,MATCH($B475,ProdCode,0)),"ไม่พบรหัสสินค้า"))</f>
        <v/>
      </c>
      <c r="D475" s="11" t="n"/>
      <c r="E475" s="12" t="n"/>
      <c r="F475" s="11" t="n"/>
      <c r="G475" s="11" t="n"/>
      <c r="H475" s="9">
        <f>IF(OR($B475="",$F475=""),"",IFERROR(IF($F475="ลัง",INDEX(ProdCase,MATCH($B475,ProdCode,0)),IF($F475="แพ็ก",INDEX(ProdPack,MATCH($B475,ProdCode,0)),1)),0))</f>
        <v/>
      </c>
      <c r="I475" s="8">
        <f>IF(OR($B475="",$D475="",$E475="",$F475=""),"",IF(N($H475)=0,"ตรวจรหัสหรือหน่วย",IF($D475="ปรับยอด",$E475,IF($D475="ขาย",-1,1)*ABS($E475))*$H475))</f>
        <v/>
      </c>
    </row>
    <row r="476">
      <c r="A476" s="13" t="n"/>
      <c r="B476" s="11" t="n"/>
      <c r="C476" s="6">
        <f>IF($B476="","",IFERROR(INDEX('สินค้า'!$B$2:$B$201,MATCH($B476,ProdCode,0)),"ไม่พบรหัสสินค้า"))</f>
        <v/>
      </c>
      <c r="D476" s="11" t="n"/>
      <c r="E476" s="12" t="n"/>
      <c r="F476" s="11" t="n"/>
      <c r="G476" s="11" t="n"/>
      <c r="H476" s="9">
        <f>IF(OR($B476="",$F476=""),"",IFERROR(IF($F476="ลัง",INDEX(ProdCase,MATCH($B476,ProdCode,0)),IF($F476="แพ็ก",INDEX(ProdPack,MATCH($B476,ProdCode,0)),1)),0))</f>
        <v/>
      </c>
      <c r="I476" s="8">
        <f>IF(OR($B476="",$D476="",$E476="",$F476=""),"",IF(N($H476)=0,"ตรวจรหัสหรือหน่วย",IF($D476="ปรับยอด",$E476,IF($D476="ขาย",-1,1)*ABS($E476))*$H476))</f>
        <v/>
      </c>
    </row>
    <row r="477">
      <c r="A477" s="13" t="n"/>
      <c r="B477" s="11" t="n"/>
      <c r="C477" s="6">
        <f>IF($B477="","",IFERROR(INDEX('สินค้า'!$B$2:$B$201,MATCH($B477,ProdCode,0)),"ไม่พบรหัสสินค้า"))</f>
        <v/>
      </c>
      <c r="D477" s="11" t="n"/>
      <c r="E477" s="12" t="n"/>
      <c r="F477" s="11" t="n"/>
      <c r="G477" s="11" t="n"/>
      <c r="H477" s="9">
        <f>IF(OR($B477="",$F477=""),"",IFERROR(IF($F477="ลัง",INDEX(ProdCase,MATCH($B477,ProdCode,0)),IF($F477="แพ็ก",INDEX(ProdPack,MATCH($B477,ProdCode,0)),1)),0))</f>
        <v/>
      </c>
      <c r="I477" s="8">
        <f>IF(OR($B477="",$D477="",$E477="",$F477=""),"",IF(N($H477)=0,"ตรวจรหัสหรือหน่วย",IF($D477="ปรับยอด",$E477,IF($D477="ขาย",-1,1)*ABS($E477))*$H477))</f>
        <v/>
      </c>
    </row>
    <row r="478">
      <c r="A478" s="13" t="n"/>
      <c r="B478" s="11" t="n"/>
      <c r="C478" s="6">
        <f>IF($B478="","",IFERROR(INDEX('สินค้า'!$B$2:$B$201,MATCH($B478,ProdCode,0)),"ไม่พบรหัสสินค้า"))</f>
        <v/>
      </c>
      <c r="D478" s="11" t="n"/>
      <c r="E478" s="12" t="n"/>
      <c r="F478" s="11" t="n"/>
      <c r="G478" s="11" t="n"/>
      <c r="H478" s="9">
        <f>IF(OR($B478="",$F478=""),"",IFERROR(IF($F478="ลัง",INDEX(ProdCase,MATCH($B478,ProdCode,0)),IF($F478="แพ็ก",INDEX(ProdPack,MATCH($B478,ProdCode,0)),1)),0))</f>
        <v/>
      </c>
      <c r="I478" s="8">
        <f>IF(OR($B478="",$D478="",$E478="",$F478=""),"",IF(N($H478)=0,"ตรวจรหัสหรือหน่วย",IF($D478="ปรับยอด",$E478,IF($D478="ขาย",-1,1)*ABS($E478))*$H478))</f>
        <v/>
      </c>
    </row>
    <row r="479">
      <c r="A479" s="13" t="n"/>
      <c r="B479" s="11" t="n"/>
      <c r="C479" s="6">
        <f>IF($B479="","",IFERROR(INDEX('สินค้า'!$B$2:$B$201,MATCH($B479,ProdCode,0)),"ไม่พบรหัสสินค้า"))</f>
        <v/>
      </c>
      <c r="D479" s="11" t="n"/>
      <c r="E479" s="12" t="n"/>
      <c r="F479" s="11" t="n"/>
      <c r="G479" s="11" t="n"/>
      <c r="H479" s="9">
        <f>IF(OR($B479="",$F479=""),"",IFERROR(IF($F479="ลัง",INDEX(ProdCase,MATCH($B479,ProdCode,0)),IF($F479="แพ็ก",INDEX(ProdPack,MATCH($B479,ProdCode,0)),1)),0))</f>
        <v/>
      </c>
      <c r="I479" s="8">
        <f>IF(OR($B479="",$D479="",$E479="",$F479=""),"",IF(N($H479)=0,"ตรวจรหัสหรือหน่วย",IF($D479="ปรับยอด",$E479,IF($D479="ขาย",-1,1)*ABS($E479))*$H479))</f>
        <v/>
      </c>
    </row>
    <row r="480">
      <c r="A480" s="13" t="n"/>
      <c r="B480" s="11" t="n"/>
      <c r="C480" s="6">
        <f>IF($B480="","",IFERROR(INDEX('สินค้า'!$B$2:$B$201,MATCH($B480,ProdCode,0)),"ไม่พบรหัสสินค้า"))</f>
        <v/>
      </c>
      <c r="D480" s="11" t="n"/>
      <c r="E480" s="12" t="n"/>
      <c r="F480" s="11" t="n"/>
      <c r="G480" s="11" t="n"/>
      <c r="H480" s="9">
        <f>IF(OR($B480="",$F480=""),"",IFERROR(IF($F480="ลัง",INDEX(ProdCase,MATCH($B480,ProdCode,0)),IF($F480="แพ็ก",INDEX(ProdPack,MATCH($B480,ProdCode,0)),1)),0))</f>
        <v/>
      </c>
      <c r="I480" s="8">
        <f>IF(OR($B480="",$D480="",$E480="",$F480=""),"",IF(N($H480)=0,"ตรวจรหัสหรือหน่วย",IF($D480="ปรับยอด",$E480,IF($D480="ขาย",-1,1)*ABS($E480))*$H480))</f>
        <v/>
      </c>
    </row>
    <row r="481">
      <c r="A481" s="13" t="n"/>
      <c r="B481" s="11" t="n"/>
      <c r="C481" s="6">
        <f>IF($B481="","",IFERROR(INDEX('สินค้า'!$B$2:$B$201,MATCH($B481,ProdCode,0)),"ไม่พบรหัสสินค้า"))</f>
        <v/>
      </c>
      <c r="D481" s="11" t="n"/>
      <c r="E481" s="12" t="n"/>
      <c r="F481" s="11" t="n"/>
      <c r="G481" s="11" t="n"/>
      <c r="H481" s="9">
        <f>IF(OR($B481="",$F481=""),"",IFERROR(IF($F481="ลัง",INDEX(ProdCase,MATCH($B481,ProdCode,0)),IF($F481="แพ็ก",INDEX(ProdPack,MATCH($B481,ProdCode,0)),1)),0))</f>
        <v/>
      </c>
      <c r="I481" s="8">
        <f>IF(OR($B481="",$D481="",$E481="",$F481=""),"",IF(N($H481)=0,"ตรวจรหัสหรือหน่วย",IF($D481="ปรับยอด",$E481,IF($D481="ขาย",-1,1)*ABS($E481))*$H481))</f>
        <v/>
      </c>
    </row>
    <row r="482">
      <c r="A482" s="13" t="n"/>
      <c r="B482" s="11" t="n"/>
      <c r="C482" s="6">
        <f>IF($B482="","",IFERROR(INDEX('สินค้า'!$B$2:$B$201,MATCH($B482,ProdCode,0)),"ไม่พบรหัสสินค้า"))</f>
        <v/>
      </c>
      <c r="D482" s="11" t="n"/>
      <c r="E482" s="12" t="n"/>
      <c r="F482" s="11" t="n"/>
      <c r="G482" s="11" t="n"/>
      <c r="H482" s="9">
        <f>IF(OR($B482="",$F482=""),"",IFERROR(IF($F482="ลัง",INDEX(ProdCase,MATCH($B482,ProdCode,0)),IF($F482="แพ็ก",INDEX(ProdPack,MATCH($B482,ProdCode,0)),1)),0))</f>
        <v/>
      </c>
      <c r="I482" s="8">
        <f>IF(OR($B482="",$D482="",$E482="",$F482=""),"",IF(N($H482)=0,"ตรวจรหัสหรือหน่วย",IF($D482="ปรับยอด",$E482,IF($D482="ขาย",-1,1)*ABS($E482))*$H482))</f>
        <v/>
      </c>
    </row>
    <row r="483">
      <c r="A483" s="13" t="n"/>
      <c r="B483" s="11" t="n"/>
      <c r="C483" s="6">
        <f>IF($B483="","",IFERROR(INDEX('สินค้า'!$B$2:$B$201,MATCH($B483,ProdCode,0)),"ไม่พบรหัสสินค้า"))</f>
        <v/>
      </c>
      <c r="D483" s="11" t="n"/>
      <c r="E483" s="12" t="n"/>
      <c r="F483" s="11" t="n"/>
      <c r="G483" s="11" t="n"/>
      <c r="H483" s="9">
        <f>IF(OR($B483="",$F483=""),"",IFERROR(IF($F483="ลัง",INDEX(ProdCase,MATCH($B483,ProdCode,0)),IF($F483="แพ็ก",INDEX(ProdPack,MATCH($B483,ProdCode,0)),1)),0))</f>
        <v/>
      </c>
      <c r="I483" s="8">
        <f>IF(OR($B483="",$D483="",$E483="",$F483=""),"",IF(N($H483)=0,"ตรวจรหัสหรือหน่วย",IF($D483="ปรับยอด",$E483,IF($D483="ขาย",-1,1)*ABS($E483))*$H483))</f>
        <v/>
      </c>
    </row>
    <row r="484">
      <c r="A484" s="13" t="n"/>
      <c r="B484" s="11" t="n"/>
      <c r="C484" s="6">
        <f>IF($B484="","",IFERROR(INDEX('สินค้า'!$B$2:$B$201,MATCH($B484,ProdCode,0)),"ไม่พบรหัสสินค้า"))</f>
        <v/>
      </c>
      <c r="D484" s="11" t="n"/>
      <c r="E484" s="12" t="n"/>
      <c r="F484" s="11" t="n"/>
      <c r="G484" s="11" t="n"/>
      <c r="H484" s="9">
        <f>IF(OR($B484="",$F484=""),"",IFERROR(IF($F484="ลัง",INDEX(ProdCase,MATCH($B484,ProdCode,0)),IF($F484="แพ็ก",INDEX(ProdPack,MATCH($B484,ProdCode,0)),1)),0))</f>
        <v/>
      </c>
      <c r="I484" s="8">
        <f>IF(OR($B484="",$D484="",$E484="",$F484=""),"",IF(N($H484)=0,"ตรวจรหัสหรือหน่วย",IF($D484="ปรับยอด",$E484,IF($D484="ขาย",-1,1)*ABS($E484))*$H484))</f>
        <v/>
      </c>
    </row>
    <row r="485">
      <c r="A485" s="13" t="n"/>
      <c r="B485" s="11" t="n"/>
      <c r="C485" s="6">
        <f>IF($B485="","",IFERROR(INDEX('สินค้า'!$B$2:$B$201,MATCH($B485,ProdCode,0)),"ไม่พบรหัสสินค้า"))</f>
        <v/>
      </c>
      <c r="D485" s="11" t="n"/>
      <c r="E485" s="12" t="n"/>
      <c r="F485" s="11" t="n"/>
      <c r="G485" s="11" t="n"/>
      <c r="H485" s="9">
        <f>IF(OR($B485="",$F485=""),"",IFERROR(IF($F485="ลัง",INDEX(ProdCase,MATCH($B485,ProdCode,0)),IF($F485="แพ็ก",INDEX(ProdPack,MATCH($B485,ProdCode,0)),1)),0))</f>
        <v/>
      </c>
      <c r="I485" s="8">
        <f>IF(OR($B485="",$D485="",$E485="",$F485=""),"",IF(N($H485)=0,"ตรวจรหัสหรือหน่วย",IF($D485="ปรับยอด",$E485,IF($D485="ขาย",-1,1)*ABS($E485))*$H485))</f>
        <v/>
      </c>
    </row>
    <row r="486">
      <c r="A486" s="13" t="n"/>
      <c r="B486" s="11" t="n"/>
      <c r="C486" s="6">
        <f>IF($B486="","",IFERROR(INDEX('สินค้า'!$B$2:$B$201,MATCH($B486,ProdCode,0)),"ไม่พบรหัสสินค้า"))</f>
        <v/>
      </c>
      <c r="D486" s="11" t="n"/>
      <c r="E486" s="12" t="n"/>
      <c r="F486" s="11" t="n"/>
      <c r="G486" s="11" t="n"/>
      <c r="H486" s="9">
        <f>IF(OR($B486="",$F486=""),"",IFERROR(IF($F486="ลัง",INDEX(ProdCase,MATCH($B486,ProdCode,0)),IF($F486="แพ็ก",INDEX(ProdPack,MATCH($B486,ProdCode,0)),1)),0))</f>
        <v/>
      </c>
      <c r="I486" s="8">
        <f>IF(OR($B486="",$D486="",$E486="",$F486=""),"",IF(N($H486)=0,"ตรวจรหัสหรือหน่วย",IF($D486="ปรับยอด",$E486,IF($D486="ขาย",-1,1)*ABS($E486))*$H486))</f>
        <v/>
      </c>
    </row>
    <row r="487">
      <c r="A487" s="13" t="n"/>
      <c r="B487" s="11" t="n"/>
      <c r="C487" s="6">
        <f>IF($B487="","",IFERROR(INDEX('สินค้า'!$B$2:$B$201,MATCH($B487,ProdCode,0)),"ไม่พบรหัสสินค้า"))</f>
        <v/>
      </c>
      <c r="D487" s="11" t="n"/>
      <c r="E487" s="12" t="n"/>
      <c r="F487" s="11" t="n"/>
      <c r="G487" s="11" t="n"/>
      <c r="H487" s="9">
        <f>IF(OR($B487="",$F487=""),"",IFERROR(IF($F487="ลัง",INDEX(ProdCase,MATCH($B487,ProdCode,0)),IF($F487="แพ็ก",INDEX(ProdPack,MATCH($B487,ProdCode,0)),1)),0))</f>
        <v/>
      </c>
      <c r="I487" s="8">
        <f>IF(OR($B487="",$D487="",$E487="",$F487=""),"",IF(N($H487)=0,"ตรวจรหัสหรือหน่วย",IF($D487="ปรับยอด",$E487,IF($D487="ขาย",-1,1)*ABS($E487))*$H487))</f>
        <v/>
      </c>
    </row>
    <row r="488">
      <c r="A488" s="13" t="n"/>
      <c r="B488" s="11" t="n"/>
      <c r="C488" s="6">
        <f>IF($B488="","",IFERROR(INDEX('สินค้า'!$B$2:$B$201,MATCH($B488,ProdCode,0)),"ไม่พบรหัสสินค้า"))</f>
        <v/>
      </c>
      <c r="D488" s="11" t="n"/>
      <c r="E488" s="12" t="n"/>
      <c r="F488" s="11" t="n"/>
      <c r="G488" s="11" t="n"/>
      <c r="H488" s="9">
        <f>IF(OR($B488="",$F488=""),"",IFERROR(IF($F488="ลัง",INDEX(ProdCase,MATCH($B488,ProdCode,0)),IF($F488="แพ็ก",INDEX(ProdPack,MATCH($B488,ProdCode,0)),1)),0))</f>
        <v/>
      </c>
      <c r="I488" s="8">
        <f>IF(OR($B488="",$D488="",$E488="",$F488=""),"",IF(N($H488)=0,"ตรวจรหัสหรือหน่วย",IF($D488="ปรับยอด",$E488,IF($D488="ขาย",-1,1)*ABS($E488))*$H488))</f>
        <v/>
      </c>
    </row>
    <row r="489">
      <c r="A489" s="13" t="n"/>
      <c r="B489" s="11" t="n"/>
      <c r="C489" s="6">
        <f>IF($B489="","",IFERROR(INDEX('สินค้า'!$B$2:$B$201,MATCH($B489,ProdCode,0)),"ไม่พบรหัสสินค้า"))</f>
        <v/>
      </c>
      <c r="D489" s="11" t="n"/>
      <c r="E489" s="12" t="n"/>
      <c r="F489" s="11" t="n"/>
      <c r="G489" s="11" t="n"/>
      <c r="H489" s="9">
        <f>IF(OR($B489="",$F489=""),"",IFERROR(IF($F489="ลัง",INDEX(ProdCase,MATCH($B489,ProdCode,0)),IF($F489="แพ็ก",INDEX(ProdPack,MATCH($B489,ProdCode,0)),1)),0))</f>
        <v/>
      </c>
      <c r="I489" s="8">
        <f>IF(OR($B489="",$D489="",$E489="",$F489=""),"",IF(N($H489)=0,"ตรวจรหัสหรือหน่วย",IF($D489="ปรับยอด",$E489,IF($D489="ขาย",-1,1)*ABS($E489))*$H489))</f>
        <v/>
      </c>
    </row>
    <row r="490">
      <c r="A490" s="13" t="n"/>
      <c r="B490" s="11" t="n"/>
      <c r="C490" s="6">
        <f>IF($B490="","",IFERROR(INDEX('สินค้า'!$B$2:$B$201,MATCH($B490,ProdCode,0)),"ไม่พบรหัสสินค้า"))</f>
        <v/>
      </c>
      <c r="D490" s="11" t="n"/>
      <c r="E490" s="12" t="n"/>
      <c r="F490" s="11" t="n"/>
      <c r="G490" s="11" t="n"/>
      <c r="H490" s="9">
        <f>IF(OR($B490="",$F490=""),"",IFERROR(IF($F490="ลัง",INDEX(ProdCase,MATCH($B490,ProdCode,0)),IF($F490="แพ็ก",INDEX(ProdPack,MATCH($B490,ProdCode,0)),1)),0))</f>
        <v/>
      </c>
      <c r="I490" s="8">
        <f>IF(OR($B490="",$D490="",$E490="",$F490=""),"",IF(N($H490)=0,"ตรวจรหัสหรือหน่วย",IF($D490="ปรับยอด",$E490,IF($D490="ขาย",-1,1)*ABS($E490))*$H490))</f>
        <v/>
      </c>
    </row>
    <row r="491">
      <c r="A491" s="13" t="n"/>
      <c r="B491" s="11" t="n"/>
      <c r="C491" s="6">
        <f>IF($B491="","",IFERROR(INDEX('สินค้า'!$B$2:$B$201,MATCH($B491,ProdCode,0)),"ไม่พบรหัสสินค้า"))</f>
        <v/>
      </c>
      <c r="D491" s="11" t="n"/>
      <c r="E491" s="12" t="n"/>
      <c r="F491" s="11" t="n"/>
      <c r="G491" s="11" t="n"/>
      <c r="H491" s="9">
        <f>IF(OR($B491="",$F491=""),"",IFERROR(IF($F491="ลัง",INDEX(ProdCase,MATCH($B491,ProdCode,0)),IF($F491="แพ็ก",INDEX(ProdPack,MATCH($B491,ProdCode,0)),1)),0))</f>
        <v/>
      </c>
      <c r="I491" s="8">
        <f>IF(OR($B491="",$D491="",$E491="",$F491=""),"",IF(N($H491)=0,"ตรวจรหัสหรือหน่วย",IF($D491="ปรับยอด",$E491,IF($D491="ขาย",-1,1)*ABS($E491))*$H491))</f>
        <v/>
      </c>
    </row>
    <row r="492">
      <c r="A492" s="13" t="n"/>
      <c r="B492" s="11" t="n"/>
      <c r="C492" s="6">
        <f>IF($B492="","",IFERROR(INDEX('สินค้า'!$B$2:$B$201,MATCH($B492,ProdCode,0)),"ไม่พบรหัสสินค้า"))</f>
        <v/>
      </c>
      <c r="D492" s="11" t="n"/>
      <c r="E492" s="12" t="n"/>
      <c r="F492" s="11" t="n"/>
      <c r="G492" s="11" t="n"/>
      <c r="H492" s="9">
        <f>IF(OR($B492="",$F492=""),"",IFERROR(IF($F492="ลัง",INDEX(ProdCase,MATCH($B492,ProdCode,0)),IF($F492="แพ็ก",INDEX(ProdPack,MATCH($B492,ProdCode,0)),1)),0))</f>
        <v/>
      </c>
      <c r="I492" s="8">
        <f>IF(OR($B492="",$D492="",$E492="",$F492=""),"",IF(N($H492)=0,"ตรวจรหัสหรือหน่วย",IF($D492="ปรับยอด",$E492,IF($D492="ขาย",-1,1)*ABS($E492))*$H492))</f>
        <v/>
      </c>
    </row>
    <row r="493">
      <c r="A493" s="13" t="n"/>
      <c r="B493" s="11" t="n"/>
      <c r="C493" s="6">
        <f>IF($B493="","",IFERROR(INDEX('สินค้า'!$B$2:$B$201,MATCH($B493,ProdCode,0)),"ไม่พบรหัสสินค้า"))</f>
        <v/>
      </c>
      <c r="D493" s="11" t="n"/>
      <c r="E493" s="12" t="n"/>
      <c r="F493" s="11" t="n"/>
      <c r="G493" s="11" t="n"/>
      <c r="H493" s="9">
        <f>IF(OR($B493="",$F493=""),"",IFERROR(IF($F493="ลัง",INDEX(ProdCase,MATCH($B493,ProdCode,0)),IF($F493="แพ็ก",INDEX(ProdPack,MATCH($B493,ProdCode,0)),1)),0))</f>
        <v/>
      </c>
      <c r="I493" s="8">
        <f>IF(OR($B493="",$D493="",$E493="",$F493=""),"",IF(N($H493)=0,"ตรวจรหัสหรือหน่วย",IF($D493="ปรับยอด",$E493,IF($D493="ขาย",-1,1)*ABS($E493))*$H493))</f>
        <v/>
      </c>
    </row>
    <row r="494">
      <c r="A494" s="13" t="n"/>
      <c r="B494" s="11" t="n"/>
      <c r="C494" s="6">
        <f>IF($B494="","",IFERROR(INDEX('สินค้า'!$B$2:$B$201,MATCH($B494,ProdCode,0)),"ไม่พบรหัสสินค้า"))</f>
        <v/>
      </c>
      <c r="D494" s="11" t="n"/>
      <c r="E494" s="12" t="n"/>
      <c r="F494" s="11" t="n"/>
      <c r="G494" s="11" t="n"/>
      <c r="H494" s="9">
        <f>IF(OR($B494="",$F494=""),"",IFERROR(IF($F494="ลัง",INDEX(ProdCase,MATCH($B494,ProdCode,0)),IF($F494="แพ็ก",INDEX(ProdPack,MATCH($B494,ProdCode,0)),1)),0))</f>
        <v/>
      </c>
      <c r="I494" s="8">
        <f>IF(OR($B494="",$D494="",$E494="",$F494=""),"",IF(N($H494)=0,"ตรวจรหัสหรือหน่วย",IF($D494="ปรับยอด",$E494,IF($D494="ขาย",-1,1)*ABS($E494))*$H494))</f>
        <v/>
      </c>
    </row>
    <row r="495">
      <c r="A495" s="13" t="n"/>
      <c r="B495" s="11" t="n"/>
      <c r="C495" s="6">
        <f>IF($B495="","",IFERROR(INDEX('สินค้า'!$B$2:$B$201,MATCH($B495,ProdCode,0)),"ไม่พบรหัสสินค้า"))</f>
        <v/>
      </c>
      <c r="D495" s="11" t="n"/>
      <c r="E495" s="12" t="n"/>
      <c r="F495" s="11" t="n"/>
      <c r="G495" s="11" t="n"/>
      <c r="H495" s="9">
        <f>IF(OR($B495="",$F495=""),"",IFERROR(IF($F495="ลัง",INDEX(ProdCase,MATCH($B495,ProdCode,0)),IF($F495="แพ็ก",INDEX(ProdPack,MATCH($B495,ProdCode,0)),1)),0))</f>
        <v/>
      </c>
      <c r="I495" s="8">
        <f>IF(OR($B495="",$D495="",$E495="",$F495=""),"",IF(N($H495)=0,"ตรวจรหัสหรือหน่วย",IF($D495="ปรับยอด",$E495,IF($D495="ขาย",-1,1)*ABS($E495))*$H495))</f>
        <v/>
      </c>
    </row>
    <row r="496">
      <c r="A496" s="13" t="n"/>
      <c r="B496" s="11" t="n"/>
      <c r="C496" s="6">
        <f>IF($B496="","",IFERROR(INDEX('สินค้า'!$B$2:$B$201,MATCH($B496,ProdCode,0)),"ไม่พบรหัสสินค้า"))</f>
        <v/>
      </c>
      <c r="D496" s="11" t="n"/>
      <c r="E496" s="12" t="n"/>
      <c r="F496" s="11" t="n"/>
      <c r="G496" s="11" t="n"/>
      <c r="H496" s="9">
        <f>IF(OR($B496="",$F496=""),"",IFERROR(IF($F496="ลัง",INDEX(ProdCase,MATCH($B496,ProdCode,0)),IF($F496="แพ็ก",INDEX(ProdPack,MATCH($B496,ProdCode,0)),1)),0))</f>
        <v/>
      </c>
      <c r="I496" s="8">
        <f>IF(OR($B496="",$D496="",$E496="",$F496=""),"",IF(N($H496)=0,"ตรวจรหัสหรือหน่วย",IF($D496="ปรับยอด",$E496,IF($D496="ขาย",-1,1)*ABS($E496))*$H496))</f>
        <v/>
      </c>
    </row>
    <row r="497">
      <c r="A497" s="13" t="n"/>
      <c r="B497" s="11" t="n"/>
      <c r="C497" s="6">
        <f>IF($B497="","",IFERROR(INDEX('สินค้า'!$B$2:$B$201,MATCH($B497,ProdCode,0)),"ไม่พบรหัสสินค้า"))</f>
        <v/>
      </c>
      <c r="D497" s="11" t="n"/>
      <c r="E497" s="12" t="n"/>
      <c r="F497" s="11" t="n"/>
      <c r="G497" s="11" t="n"/>
      <c r="H497" s="9">
        <f>IF(OR($B497="",$F497=""),"",IFERROR(IF($F497="ลัง",INDEX(ProdCase,MATCH($B497,ProdCode,0)),IF($F497="แพ็ก",INDEX(ProdPack,MATCH($B497,ProdCode,0)),1)),0))</f>
        <v/>
      </c>
      <c r="I497" s="8">
        <f>IF(OR($B497="",$D497="",$E497="",$F497=""),"",IF(N($H497)=0,"ตรวจรหัสหรือหน่วย",IF($D497="ปรับยอด",$E497,IF($D497="ขาย",-1,1)*ABS($E497))*$H497))</f>
        <v/>
      </c>
    </row>
    <row r="498">
      <c r="A498" s="13" t="n"/>
      <c r="B498" s="11" t="n"/>
      <c r="C498" s="6">
        <f>IF($B498="","",IFERROR(INDEX('สินค้า'!$B$2:$B$201,MATCH($B498,ProdCode,0)),"ไม่พบรหัสสินค้า"))</f>
        <v/>
      </c>
      <c r="D498" s="11" t="n"/>
      <c r="E498" s="12" t="n"/>
      <c r="F498" s="11" t="n"/>
      <c r="G498" s="11" t="n"/>
      <c r="H498" s="9">
        <f>IF(OR($B498="",$F498=""),"",IFERROR(IF($F498="ลัง",INDEX(ProdCase,MATCH($B498,ProdCode,0)),IF($F498="แพ็ก",INDEX(ProdPack,MATCH($B498,ProdCode,0)),1)),0))</f>
        <v/>
      </c>
      <c r="I498" s="8">
        <f>IF(OR($B498="",$D498="",$E498="",$F498=""),"",IF(N($H498)=0,"ตรวจรหัสหรือหน่วย",IF($D498="ปรับยอด",$E498,IF($D498="ขาย",-1,1)*ABS($E498))*$H498))</f>
        <v/>
      </c>
    </row>
    <row r="499">
      <c r="A499" s="13" t="n"/>
      <c r="B499" s="11" t="n"/>
      <c r="C499" s="6">
        <f>IF($B499="","",IFERROR(INDEX('สินค้า'!$B$2:$B$201,MATCH($B499,ProdCode,0)),"ไม่พบรหัสสินค้า"))</f>
        <v/>
      </c>
      <c r="D499" s="11" t="n"/>
      <c r="E499" s="12" t="n"/>
      <c r="F499" s="11" t="n"/>
      <c r="G499" s="11" t="n"/>
      <c r="H499" s="9">
        <f>IF(OR($B499="",$F499=""),"",IFERROR(IF($F499="ลัง",INDEX(ProdCase,MATCH($B499,ProdCode,0)),IF($F499="แพ็ก",INDEX(ProdPack,MATCH($B499,ProdCode,0)),1)),0))</f>
        <v/>
      </c>
      <c r="I499" s="8">
        <f>IF(OR($B499="",$D499="",$E499="",$F499=""),"",IF(N($H499)=0,"ตรวจรหัสหรือหน่วย",IF($D499="ปรับยอด",$E499,IF($D499="ขาย",-1,1)*ABS($E499))*$H499))</f>
        <v/>
      </c>
    </row>
    <row r="500">
      <c r="A500" s="13" t="n"/>
      <c r="B500" s="11" t="n"/>
      <c r="C500" s="6">
        <f>IF($B500="","",IFERROR(INDEX('สินค้า'!$B$2:$B$201,MATCH($B500,ProdCode,0)),"ไม่พบรหัสสินค้า"))</f>
        <v/>
      </c>
      <c r="D500" s="11" t="n"/>
      <c r="E500" s="12" t="n"/>
      <c r="F500" s="11" t="n"/>
      <c r="G500" s="11" t="n"/>
      <c r="H500" s="9">
        <f>IF(OR($B500="",$F500=""),"",IFERROR(IF($F500="ลัง",INDEX(ProdCase,MATCH($B500,ProdCode,0)),IF($F500="แพ็ก",INDEX(ProdPack,MATCH($B500,ProdCode,0)),1)),0))</f>
        <v/>
      </c>
      <c r="I500" s="8">
        <f>IF(OR($B500="",$D500="",$E500="",$F500=""),"",IF(N($H500)=0,"ตรวจรหัสหรือหน่วย",IF($D500="ปรับยอด",$E500,IF($D500="ขาย",-1,1)*ABS($E500))*$H500))</f>
        <v/>
      </c>
    </row>
    <row r="501">
      <c r="A501" s="13" t="n"/>
      <c r="B501" s="11" t="n"/>
      <c r="C501" s="6">
        <f>IF($B501="","",IFERROR(INDEX('สินค้า'!$B$2:$B$201,MATCH($B501,ProdCode,0)),"ไม่พบรหัสสินค้า"))</f>
        <v/>
      </c>
      <c r="D501" s="11" t="n"/>
      <c r="E501" s="12" t="n"/>
      <c r="F501" s="11" t="n"/>
      <c r="G501" s="11" t="n"/>
      <c r="H501" s="9">
        <f>IF(OR($B501="",$F501=""),"",IFERROR(IF($F501="ลัง",INDEX(ProdCase,MATCH($B501,ProdCode,0)),IF($F501="แพ็ก",INDEX(ProdPack,MATCH($B501,ProdCode,0)),1)),0))</f>
        <v/>
      </c>
      <c r="I501" s="8">
        <f>IF(OR($B501="",$D501="",$E501="",$F501=""),"",IF(N($H501)=0,"ตรวจรหัสหรือหน่วย",IF($D501="ปรับยอด",$E501,IF($D501="ขาย",-1,1)*ABS($E501))*$H501))</f>
        <v/>
      </c>
    </row>
  </sheetData>
  <dataValidations count="5">
    <dataValidation sqref="D2:D501" showDropDown="0" showInputMessage="0" showErrorMessage="1" allowBlank="1" errorTitle="ประเภทไม่ถูกต้อง" error="เลือก รับเข้า ขาย คืน หรือ ปรับยอด" type="list">
      <formula1>"รับเข้า,ขาย,คืน,ปรับยอด"</formula1>
    </dataValidation>
    <dataValidation sqref="F2:F501" showDropDown="0" showInputMessage="0" showErrorMessage="1" allowBlank="1" errorTitle="หน่วยไม่ถูกต้อง" error="เลือก ลัง แพ็ก หรือ ชิ้น (ชิ้น คือหน่วยฐาน)" type="list">
      <formula1>"ลัง,แพ็ก,ชิ้น"</formula1>
    </dataValidation>
    <dataValidation sqref="B2:B501" showDropDown="0" showInputMessage="0" showErrorMessage="1" allowBlank="1" errorTitle="ไม่พบรหัสสินค้า" error="ใส่รหัสสินค้าในชีต สินค้า ก่อน" type="list">
      <formula1>ProdCode</formula1>
    </dataValidation>
    <dataValidation sqref="A2:A501" showDropDown="0" showInputMessage="0" showErrorMessage="1" allowBlank="1" errorTitle="วันที่ไม่ถูกต้อง" error="ใส่วันที่ เช่น 30/09/2026" type="date" operator="greaterThan">
      <formula1>36526</formula1>
    </dataValidation>
    <dataValidation sqref="E2:E501" showDropDown="0" showInputMessage="0" showErrorMessage="1" allowBlank="1" errorTitle="จำนวนไม่ถูกต้อง" error="ใส่จำนวนเต็ม" type="whole" operator="between">
      <formula1>-1000000</formula1>
      <formula2>1000000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4" customWidth="1" min="4" max="4"/>
    <col width="11" customWidth="1" min="5" max="5"/>
    <col width="11" customWidth="1" min="6" max="6"/>
    <col width="11" customWidth="1" min="7" max="7"/>
    <col width="14" customWidth="1" min="8" max="8"/>
    <col width="13" customWidth="1" min="9" max="9"/>
    <col width="40" customWidth="1" min="10" max="10"/>
  </cols>
  <sheetData>
    <row r="1">
      <c r="A1" s="3" t="inlineStr">
        <is>
          <t>นับ ณ วันที่</t>
        </is>
      </c>
      <c r="B1" s="14">
        <f>AsOfDate</f>
        <v/>
      </c>
      <c r="C1" s="2" t="inlineStr">
        <is>
          <t>ยอดในบันทึกใช้วันที่ดูยอดในชีต คงเหลือ ตั้งให้ตรงกับวันที่นับ</t>
        </is>
      </c>
    </row>
    <row r="3" ht="36" customHeight="1">
      <c r="A3" s="5" t="inlineStr">
        <is>
          <t>รหัสสินค้า</t>
        </is>
      </c>
      <c r="B3" s="5" t="inlineStr">
        <is>
          <t>ชื่อสินค้า</t>
        </is>
      </c>
      <c r="C3" s="5" t="inlineStr">
        <is>
          <t>ยอดในบันทึก</t>
        </is>
      </c>
      <c r="D3" s="5" t="inlineStr">
        <is>
          <t>ยอดในบันทึก (หน่วยฐาน)</t>
        </is>
      </c>
      <c r="E3" s="5" t="inlineStr">
        <is>
          <t>นับได้ ลัง</t>
        </is>
      </c>
      <c r="F3" s="5" t="inlineStr">
        <is>
          <t>นับได้ แพ็ก</t>
        </is>
      </c>
      <c r="G3" s="5" t="inlineStr">
        <is>
          <t>นับได้ ชิ้น</t>
        </is>
      </c>
      <c r="H3" s="5" t="inlineStr">
        <is>
          <t>นับได้รวม (หน่วยฐาน)</t>
        </is>
      </c>
      <c r="I3" s="5" t="inlineStr">
        <is>
          <t>ผลต่าง (หน่วยฐาน)</t>
        </is>
      </c>
      <c r="J3" s="5" t="inlineStr">
        <is>
          <t>สิ่งที่ต้องทำ</t>
        </is>
      </c>
    </row>
    <row r="4">
      <c r="A4" s="6">
        <f>'คงเหลือ'!$A4</f>
        <v/>
      </c>
      <c r="B4" s="6">
        <f>'คงเหลือ'!$B4</f>
        <v/>
      </c>
      <c r="C4" s="6">
        <f>'คงเหลือ'!$C4</f>
        <v/>
      </c>
      <c r="D4" s="8">
        <f>'คงเหลือ'!$D4</f>
        <v/>
      </c>
      <c r="E4" s="12" t="n">
        <v>17</v>
      </c>
      <c r="F4" s="12" t="n">
        <v>2</v>
      </c>
      <c r="G4" s="12" t="n">
        <v>0</v>
      </c>
      <c r="H4" s="9">
        <f>IF(OR($A4="",COUNT($E4:$G4)=0),"",N($E4)*N('สินค้า'!$E2)+N($F4)*N('สินค้า'!$D2)+N($G4))</f>
        <v/>
      </c>
      <c r="I4" s="15">
        <f>IF($H4="","",$H4-$D4)</f>
        <v/>
      </c>
      <c r="J4" s="6">
        <f>IF($I4="","",IF($I4=0,"ตรง ไม่ต้องทำอะไร","ตรวจซ้ำ แล้วบันทึก ปรับยอด "&amp;$I4&amp;" ชิ้น"))</f>
        <v/>
      </c>
    </row>
    <row r="5">
      <c r="A5" s="6">
        <f>'คงเหลือ'!$A5</f>
        <v/>
      </c>
      <c r="B5" s="6">
        <f>'คงเหลือ'!$B5</f>
        <v/>
      </c>
      <c r="C5" s="6">
        <f>'คงเหลือ'!$C5</f>
        <v/>
      </c>
      <c r="D5" s="8">
        <f>'คงเหลือ'!$D5</f>
        <v/>
      </c>
      <c r="E5" s="12" t="n">
        <v>3</v>
      </c>
      <c r="F5" s="12" t="n">
        <v>1</v>
      </c>
      <c r="G5" s="12" t="n">
        <v>0</v>
      </c>
      <c r="H5" s="9">
        <f>IF(OR($A5="",COUNT($E5:$G5)=0),"",N($E5)*N('สินค้า'!$E3)+N($F5)*N('สินค้า'!$D3)+N($G5))</f>
        <v/>
      </c>
      <c r="I5" s="15">
        <f>IF($H5="","",$H5-$D5)</f>
        <v/>
      </c>
      <c r="J5" s="6">
        <f>IF($I5="","",IF($I5=0,"ตรง ไม่ต้องทำอะไร","ตรวจซ้ำ แล้วบันทึก ปรับยอด "&amp;$I5&amp;" ชิ้น"))</f>
        <v/>
      </c>
    </row>
    <row r="6">
      <c r="A6" s="6">
        <f>'คงเหลือ'!$A6</f>
        <v/>
      </c>
      <c r="B6" s="6">
        <f>'คงเหลือ'!$B6</f>
        <v/>
      </c>
      <c r="C6" s="6">
        <f>'คงเหลือ'!$C6</f>
        <v/>
      </c>
      <c r="D6" s="8">
        <f>'คงเหลือ'!$D6</f>
        <v/>
      </c>
      <c r="E6" s="12" t="n">
        <v>2</v>
      </c>
      <c r="F6" s="12" t="n">
        <v>0</v>
      </c>
      <c r="G6" s="12" t="n">
        <v>0</v>
      </c>
      <c r="H6" s="9">
        <f>IF(OR($A6="",COUNT($E6:$G6)=0),"",N($E6)*N('สินค้า'!$E4)+N($F6)*N('สินค้า'!$D4)+N($G6))</f>
        <v/>
      </c>
      <c r="I6" s="15">
        <f>IF($H6="","",$H6-$D6)</f>
        <v/>
      </c>
      <c r="J6" s="6">
        <f>IF($I6="","",IF($I6=0,"ตรง ไม่ต้องทำอะไร","ตรวจซ้ำ แล้วบันทึก ปรับยอด "&amp;$I6&amp;" ชิ้น"))</f>
        <v/>
      </c>
    </row>
    <row r="7">
      <c r="A7" s="6">
        <f>'คงเหลือ'!$A7</f>
        <v/>
      </c>
      <c r="B7" s="6">
        <f>'คงเหลือ'!$B7</f>
        <v/>
      </c>
      <c r="C7" s="6">
        <f>'คงเหลือ'!$C7</f>
        <v/>
      </c>
      <c r="D7" s="8">
        <f>'คงเหลือ'!$D7</f>
        <v/>
      </c>
      <c r="E7" s="12" t="n">
        <v>5</v>
      </c>
      <c r="F7" s="12" t="n">
        <v>0</v>
      </c>
      <c r="G7" s="12" t="n">
        <v>11</v>
      </c>
      <c r="H7" s="9">
        <f>IF(OR($A7="",COUNT($E7:$G7)=0),"",N($E7)*N('สินค้า'!$E5)+N($F7)*N('สินค้า'!$D5)+N($G7))</f>
        <v/>
      </c>
      <c r="I7" s="15">
        <f>IF($H7="","",$H7-$D7)</f>
        <v/>
      </c>
      <c r="J7" s="6">
        <f>IF($I7="","",IF($I7=0,"ตรง ไม่ต้องทำอะไร","ตรวจซ้ำ แล้วบันทึก ปรับยอด "&amp;$I7&amp;" ชิ้น"))</f>
        <v/>
      </c>
    </row>
    <row r="8">
      <c r="A8" s="6">
        <f>'คงเหลือ'!$A8</f>
        <v/>
      </c>
      <c r="B8" s="6">
        <f>'คงเหลือ'!$B8</f>
        <v/>
      </c>
      <c r="C8" s="6">
        <f>'คงเหลือ'!$C8</f>
        <v/>
      </c>
      <c r="D8" s="8">
        <f>'คงเหลือ'!$D8</f>
        <v/>
      </c>
      <c r="E8" s="12" t="n">
        <v>2</v>
      </c>
      <c r="F8" s="12" t="n">
        <v>9</v>
      </c>
      <c r="G8" s="12" t="n">
        <v>0</v>
      </c>
      <c r="H8" s="9">
        <f>IF(OR($A8="",COUNT($E8:$G8)=0),"",N($E8)*N('สินค้า'!$E6)+N($F8)*N('สินค้า'!$D6)+N($G8))</f>
        <v/>
      </c>
      <c r="I8" s="15">
        <f>IF($H8="","",$H8-$D8)</f>
        <v/>
      </c>
      <c r="J8" s="6">
        <f>IF($I8="","",IF($I8=0,"ตรง ไม่ต้องทำอะไร","ตรวจซ้ำ แล้วบันทึก ปรับยอด "&amp;$I8&amp;" ชิ้น"))</f>
        <v/>
      </c>
    </row>
    <row r="9">
      <c r="A9" s="6">
        <f>'คงเหลือ'!$A9</f>
        <v/>
      </c>
      <c r="B9" s="6">
        <f>'คงเหลือ'!$B9</f>
        <v/>
      </c>
      <c r="C9" s="6">
        <f>'คงเหลือ'!$C9</f>
        <v/>
      </c>
      <c r="D9" s="8">
        <f>'คงเหลือ'!$D9</f>
        <v/>
      </c>
      <c r="E9" s="12" t="n">
        <v>0</v>
      </c>
      <c r="F9" s="12" t="n">
        <v>11</v>
      </c>
      <c r="G9" s="12" t="n">
        <v>0</v>
      </c>
      <c r="H9" s="9">
        <f>IF(OR($A9="",COUNT($E9:$G9)=0),"",N($E9)*N('สินค้า'!$E7)+N($F9)*N('สินค้า'!$D7)+N($G9))</f>
        <v/>
      </c>
      <c r="I9" s="15">
        <f>IF($H9="","",$H9-$D9)</f>
        <v/>
      </c>
      <c r="J9" s="6">
        <f>IF($I9="","",IF($I9=0,"ตรง ไม่ต้องทำอะไร","ตรวจซ้ำ แล้วบันทึก ปรับยอด "&amp;$I9&amp;" ชิ้น"))</f>
        <v/>
      </c>
    </row>
    <row r="10">
      <c r="A10" s="6">
        <f>'คงเหลือ'!$A10</f>
        <v/>
      </c>
      <c r="B10" s="6">
        <f>'คงเหลือ'!$B10</f>
        <v/>
      </c>
      <c r="C10" s="6">
        <f>'คงเหลือ'!$C10</f>
        <v/>
      </c>
      <c r="D10" s="8">
        <f>'คงเหลือ'!$D10</f>
        <v/>
      </c>
      <c r="E10" s="12" t="n"/>
      <c r="F10" s="12" t="n"/>
      <c r="G10" s="12" t="n"/>
      <c r="H10" s="9">
        <f>IF(OR($A10="",COUNT($E10:$G10)=0),"",N($E10)*N('สินค้า'!$E8)+N($F10)*N('สินค้า'!$D8)+N($G10))</f>
        <v/>
      </c>
      <c r="I10" s="15">
        <f>IF($H10="","",$H10-$D10)</f>
        <v/>
      </c>
      <c r="J10" s="6">
        <f>IF($I10="","",IF($I10=0,"ตรง ไม่ต้องทำอะไร","ตรวจซ้ำ แล้วบันทึก ปรับยอด "&amp;$I10&amp;" ชิ้น"))</f>
        <v/>
      </c>
    </row>
    <row r="11">
      <c r="A11" s="6">
        <f>'คงเหลือ'!$A11</f>
        <v/>
      </c>
      <c r="B11" s="6">
        <f>'คงเหลือ'!$B11</f>
        <v/>
      </c>
      <c r="C11" s="6">
        <f>'คงเหลือ'!$C11</f>
        <v/>
      </c>
      <c r="D11" s="8">
        <f>'คงเหลือ'!$D11</f>
        <v/>
      </c>
      <c r="E11" s="12" t="n"/>
      <c r="F11" s="12" t="n"/>
      <c r="G11" s="12" t="n"/>
      <c r="H11" s="9">
        <f>IF(OR($A11="",COUNT($E11:$G11)=0),"",N($E11)*N('สินค้า'!$E9)+N($F11)*N('สินค้า'!$D9)+N($G11))</f>
        <v/>
      </c>
      <c r="I11" s="15">
        <f>IF($H11="","",$H11-$D11)</f>
        <v/>
      </c>
      <c r="J11" s="6">
        <f>IF($I11="","",IF($I11=0,"ตรง ไม่ต้องทำอะไร","ตรวจซ้ำ แล้วบันทึก ปรับยอด "&amp;$I11&amp;" ชิ้น"))</f>
        <v/>
      </c>
    </row>
    <row r="12">
      <c r="A12" s="6">
        <f>'คงเหลือ'!$A12</f>
        <v/>
      </c>
      <c r="B12" s="6">
        <f>'คงเหลือ'!$B12</f>
        <v/>
      </c>
      <c r="C12" s="6">
        <f>'คงเหลือ'!$C12</f>
        <v/>
      </c>
      <c r="D12" s="8">
        <f>'คงเหลือ'!$D12</f>
        <v/>
      </c>
      <c r="E12" s="12" t="n"/>
      <c r="F12" s="12" t="n"/>
      <c r="G12" s="12" t="n"/>
      <c r="H12" s="9">
        <f>IF(OR($A12="",COUNT($E12:$G12)=0),"",N($E12)*N('สินค้า'!$E10)+N($F12)*N('สินค้า'!$D10)+N($G12))</f>
        <v/>
      </c>
      <c r="I12" s="15">
        <f>IF($H12="","",$H12-$D12)</f>
        <v/>
      </c>
      <c r="J12" s="6">
        <f>IF($I12="","",IF($I12=0,"ตรง ไม่ต้องทำอะไร","ตรวจซ้ำ แล้วบันทึก ปรับยอด "&amp;$I12&amp;" ชิ้น"))</f>
        <v/>
      </c>
    </row>
    <row r="13">
      <c r="A13" s="6">
        <f>'คงเหลือ'!$A13</f>
        <v/>
      </c>
      <c r="B13" s="6">
        <f>'คงเหลือ'!$B13</f>
        <v/>
      </c>
      <c r="C13" s="6">
        <f>'คงเหลือ'!$C13</f>
        <v/>
      </c>
      <c r="D13" s="8">
        <f>'คงเหลือ'!$D13</f>
        <v/>
      </c>
      <c r="E13" s="12" t="n"/>
      <c r="F13" s="12" t="n"/>
      <c r="G13" s="12" t="n"/>
      <c r="H13" s="9">
        <f>IF(OR($A13="",COUNT($E13:$G13)=0),"",N($E13)*N('สินค้า'!$E11)+N($F13)*N('สินค้า'!$D11)+N($G13))</f>
        <v/>
      </c>
      <c r="I13" s="15">
        <f>IF($H13="","",$H13-$D13)</f>
        <v/>
      </c>
      <c r="J13" s="6">
        <f>IF($I13="","",IF($I13=0,"ตรง ไม่ต้องทำอะไร","ตรวจซ้ำ แล้วบันทึก ปรับยอด "&amp;$I13&amp;" ชิ้น"))</f>
        <v/>
      </c>
    </row>
    <row r="14">
      <c r="A14" s="6">
        <f>'คงเหลือ'!$A14</f>
        <v/>
      </c>
      <c r="B14" s="6">
        <f>'คงเหลือ'!$B14</f>
        <v/>
      </c>
      <c r="C14" s="6">
        <f>'คงเหลือ'!$C14</f>
        <v/>
      </c>
      <c r="D14" s="8">
        <f>'คงเหลือ'!$D14</f>
        <v/>
      </c>
      <c r="E14" s="12" t="n"/>
      <c r="F14" s="12" t="n"/>
      <c r="G14" s="12" t="n"/>
      <c r="H14" s="9">
        <f>IF(OR($A14="",COUNT($E14:$G14)=0),"",N($E14)*N('สินค้า'!$E12)+N($F14)*N('สินค้า'!$D12)+N($G14))</f>
        <v/>
      </c>
      <c r="I14" s="15">
        <f>IF($H14="","",$H14-$D14)</f>
        <v/>
      </c>
      <c r="J14" s="6">
        <f>IF($I14="","",IF($I14=0,"ตรง ไม่ต้องทำอะไร","ตรวจซ้ำ แล้วบันทึก ปรับยอด "&amp;$I14&amp;" ชิ้น"))</f>
        <v/>
      </c>
    </row>
    <row r="15">
      <c r="A15" s="6">
        <f>'คงเหลือ'!$A15</f>
        <v/>
      </c>
      <c r="B15" s="6">
        <f>'คงเหลือ'!$B15</f>
        <v/>
      </c>
      <c r="C15" s="6">
        <f>'คงเหลือ'!$C15</f>
        <v/>
      </c>
      <c r="D15" s="8">
        <f>'คงเหลือ'!$D15</f>
        <v/>
      </c>
      <c r="E15" s="12" t="n"/>
      <c r="F15" s="12" t="n"/>
      <c r="G15" s="12" t="n"/>
      <c r="H15" s="9">
        <f>IF(OR($A15="",COUNT($E15:$G15)=0),"",N($E15)*N('สินค้า'!$E13)+N($F15)*N('สินค้า'!$D13)+N($G15))</f>
        <v/>
      </c>
      <c r="I15" s="15">
        <f>IF($H15="","",$H15-$D15)</f>
        <v/>
      </c>
      <c r="J15" s="6">
        <f>IF($I15="","",IF($I15=0,"ตรง ไม่ต้องทำอะไร","ตรวจซ้ำ แล้วบันทึก ปรับยอด "&amp;$I15&amp;" ชิ้น"))</f>
        <v/>
      </c>
    </row>
    <row r="16">
      <c r="A16" s="6">
        <f>'คงเหลือ'!$A16</f>
        <v/>
      </c>
      <c r="B16" s="6">
        <f>'คงเหลือ'!$B16</f>
        <v/>
      </c>
      <c r="C16" s="6">
        <f>'คงเหลือ'!$C16</f>
        <v/>
      </c>
      <c r="D16" s="8">
        <f>'คงเหลือ'!$D16</f>
        <v/>
      </c>
      <c r="E16" s="12" t="n"/>
      <c r="F16" s="12" t="n"/>
      <c r="G16" s="12" t="n"/>
      <c r="H16" s="9">
        <f>IF(OR($A16="",COUNT($E16:$G16)=0),"",N($E16)*N('สินค้า'!$E14)+N($F16)*N('สินค้า'!$D14)+N($G16))</f>
        <v/>
      </c>
      <c r="I16" s="15">
        <f>IF($H16="","",$H16-$D16)</f>
        <v/>
      </c>
      <c r="J16" s="6">
        <f>IF($I16="","",IF($I16=0,"ตรง ไม่ต้องทำอะไร","ตรวจซ้ำ แล้วบันทึก ปรับยอด "&amp;$I16&amp;" ชิ้น"))</f>
        <v/>
      </c>
    </row>
    <row r="17">
      <c r="A17" s="6">
        <f>'คงเหลือ'!$A17</f>
        <v/>
      </c>
      <c r="B17" s="6">
        <f>'คงเหลือ'!$B17</f>
        <v/>
      </c>
      <c r="C17" s="6">
        <f>'คงเหลือ'!$C17</f>
        <v/>
      </c>
      <c r="D17" s="8">
        <f>'คงเหลือ'!$D17</f>
        <v/>
      </c>
      <c r="E17" s="12" t="n"/>
      <c r="F17" s="12" t="n"/>
      <c r="G17" s="12" t="n"/>
      <c r="H17" s="9">
        <f>IF(OR($A17="",COUNT($E17:$G17)=0),"",N($E17)*N('สินค้า'!$E15)+N($F17)*N('สินค้า'!$D15)+N($G17))</f>
        <v/>
      </c>
      <c r="I17" s="15">
        <f>IF($H17="","",$H17-$D17)</f>
        <v/>
      </c>
      <c r="J17" s="6">
        <f>IF($I17="","",IF($I17=0,"ตรง ไม่ต้องทำอะไร","ตรวจซ้ำ แล้วบันทึก ปรับยอด "&amp;$I17&amp;" ชิ้น"))</f>
        <v/>
      </c>
    </row>
    <row r="18">
      <c r="A18" s="6">
        <f>'คงเหลือ'!$A18</f>
        <v/>
      </c>
      <c r="B18" s="6">
        <f>'คงเหลือ'!$B18</f>
        <v/>
      </c>
      <c r="C18" s="6">
        <f>'คงเหลือ'!$C18</f>
        <v/>
      </c>
      <c r="D18" s="8">
        <f>'คงเหลือ'!$D18</f>
        <v/>
      </c>
      <c r="E18" s="12" t="n"/>
      <c r="F18" s="12" t="n"/>
      <c r="G18" s="12" t="n"/>
      <c r="H18" s="9">
        <f>IF(OR($A18="",COUNT($E18:$G18)=0),"",N($E18)*N('สินค้า'!$E16)+N($F18)*N('สินค้า'!$D16)+N($G18))</f>
        <v/>
      </c>
      <c r="I18" s="15">
        <f>IF($H18="","",$H18-$D18)</f>
        <v/>
      </c>
      <c r="J18" s="6">
        <f>IF($I18="","",IF($I18=0,"ตรง ไม่ต้องทำอะไร","ตรวจซ้ำ แล้วบันทึก ปรับยอด "&amp;$I18&amp;" ชิ้น"))</f>
        <v/>
      </c>
    </row>
    <row r="19">
      <c r="A19" s="6">
        <f>'คงเหลือ'!$A19</f>
        <v/>
      </c>
      <c r="B19" s="6">
        <f>'คงเหลือ'!$B19</f>
        <v/>
      </c>
      <c r="C19" s="6">
        <f>'คงเหลือ'!$C19</f>
        <v/>
      </c>
      <c r="D19" s="8">
        <f>'คงเหลือ'!$D19</f>
        <v/>
      </c>
      <c r="E19" s="12" t="n"/>
      <c r="F19" s="12" t="n"/>
      <c r="G19" s="12" t="n"/>
      <c r="H19" s="9">
        <f>IF(OR($A19="",COUNT($E19:$G19)=0),"",N($E19)*N('สินค้า'!$E17)+N($F19)*N('สินค้า'!$D17)+N($G19))</f>
        <v/>
      </c>
      <c r="I19" s="15">
        <f>IF($H19="","",$H19-$D19)</f>
        <v/>
      </c>
      <c r="J19" s="6">
        <f>IF($I19="","",IF($I19=0,"ตรง ไม่ต้องทำอะไร","ตรวจซ้ำ แล้วบันทึก ปรับยอด "&amp;$I19&amp;" ชิ้น"))</f>
        <v/>
      </c>
    </row>
    <row r="20">
      <c r="A20" s="6">
        <f>'คงเหลือ'!$A20</f>
        <v/>
      </c>
      <c r="B20" s="6">
        <f>'คงเหลือ'!$B20</f>
        <v/>
      </c>
      <c r="C20" s="6">
        <f>'คงเหลือ'!$C20</f>
        <v/>
      </c>
      <c r="D20" s="8">
        <f>'คงเหลือ'!$D20</f>
        <v/>
      </c>
      <c r="E20" s="12" t="n"/>
      <c r="F20" s="12" t="n"/>
      <c r="G20" s="12" t="n"/>
      <c r="H20" s="9">
        <f>IF(OR($A20="",COUNT($E20:$G20)=0),"",N($E20)*N('สินค้า'!$E18)+N($F20)*N('สินค้า'!$D18)+N($G20))</f>
        <v/>
      </c>
      <c r="I20" s="15">
        <f>IF($H20="","",$H20-$D20)</f>
        <v/>
      </c>
      <c r="J20" s="6">
        <f>IF($I20="","",IF($I20=0,"ตรง ไม่ต้องทำอะไร","ตรวจซ้ำ แล้วบันทึก ปรับยอด "&amp;$I20&amp;" ชิ้น"))</f>
        <v/>
      </c>
    </row>
    <row r="21">
      <c r="A21" s="6">
        <f>'คงเหลือ'!$A21</f>
        <v/>
      </c>
      <c r="B21" s="6">
        <f>'คงเหลือ'!$B21</f>
        <v/>
      </c>
      <c r="C21" s="6">
        <f>'คงเหลือ'!$C21</f>
        <v/>
      </c>
      <c r="D21" s="8">
        <f>'คงเหลือ'!$D21</f>
        <v/>
      </c>
      <c r="E21" s="12" t="n"/>
      <c r="F21" s="12" t="n"/>
      <c r="G21" s="12" t="n"/>
      <c r="H21" s="9">
        <f>IF(OR($A21="",COUNT($E21:$G21)=0),"",N($E21)*N('สินค้า'!$E19)+N($F21)*N('สินค้า'!$D19)+N($G21))</f>
        <v/>
      </c>
      <c r="I21" s="15">
        <f>IF($H21="","",$H21-$D21)</f>
        <v/>
      </c>
      <c r="J21" s="6">
        <f>IF($I21="","",IF($I21=0,"ตรง ไม่ต้องทำอะไร","ตรวจซ้ำ แล้วบันทึก ปรับยอด "&amp;$I21&amp;" ชิ้น"))</f>
        <v/>
      </c>
    </row>
    <row r="22">
      <c r="A22" s="6">
        <f>'คงเหลือ'!$A22</f>
        <v/>
      </c>
      <c r="B22" s="6">
        <f>'คงเหลือ'!$B22</f>
        <v/>
      </c>
      <c r="C22" s="6">
        <f>'คงเหลือ'!$C22</f>
        <v/>
      </c>
      <c r="D22" s="8">
        <f>'คงเหลือ'!$D22</f>
        <v/>
      </c>
      <c r="E22" s="12" t="n"/>
      <c r="F22" s="12" t="n"/>
      <c r="G22" s="12" t="n"/>
      <c r="H22" s="9">
        <f>IF(OR($A22="",COUNT($E22:$G22)=0),"",N($E22)*N('สินค้า'!$E20)+N($F22)*N('สินค้า'!$D20)+N($G22))</f>
        <v/>
      </c>
      <c r="I22" s="15">
        <f>IF($H22="","",$H22-$D22)</f>
        <v/>
      </c>
      <c r="J22" s="6">
        <f>IF($I22="","",IF($I22=0,"ตรง ไม่ต้องทำอะไร","ตรวจซ้ำ แล้วบันทึก ปรับยอด "&amp;$I22&amp;" ชิ้น"))</f>
        <v/>
      </c>
    </row>
    <row r="23">
      <c r="A23" s="6">
        <f>'คงเหลือ'!$A23</f>
        <v/>
      </c>
      <c r="B23" s="6">
        <f>'คงเหลือ'!$B23</f>
        <v/>
      </c>
      <c r="C23" s="6">
        <f>'คงเหลือ'!$C23</f>
        <v/>
      </c>
      <c r="D23" s="8">
        <f>'คงเหลือ'!$D23</f>
        <v/>
      </c>
      <c r="E23" s="12" t="n"/>
      <c r="F23" s="12" t="n"/>
      <c r="G23" s="12" t="n"/>
      <c r="H23" s="9">
        <f>IF(OR($A23="",COUNT($E23:$G23)=0),"",N($E23)*N('สินค้า'!$E21)+N($F23)*N('สินค้า'!$D21)+N($G23))</f>
        <v/>
      </c>
      <c r="I23" s="15">
        <f>IF($H23="","",$H23-$D23)</f>
        <v/>
      </c>
      <c r="J23" s="6">
        <f>IF($I23="","",IF($I23=0,"ตรง ไม่ต้องทำอะไร","ตรวจซ้ำ แล้วบันทึก ปรับยอด "&amp;$I23&amp;" ชิ้น"))</f>
        <v/>
      </c>
    </row>
    <row r="24">
      <c r="A24" s="6">
        <f>'คงเหลือ'!$A24</f>
        <v/>
      </c>
      <c r="B24" s="6">
        <f>'คงเหลือ'!$B24</f>
        <v/>
      </c>
      <c r="C24" s="6">
        <f>'คงเหลือ'!$C24</f>
        <v/>
      </c>
      <c r="D24" s="8">
        <f>'คงเหลือ'!$D24</f>
        <v/>
      </c>
      <c r="E24" s="12" t="n"/>
      <c r="F24" s="12" t="n"/>
      <c r="G24" s="12" t="n"/>
      <c r="H24" s="9">
        <f>IF(OR($A24="",COUNT($E24:$G24)=0),"",N($E24)*N('สินค้า'!$E22)+N($F24)*N('สินค้า'!$D22)+N($G24))</f>
        <v/>
      </c>
      <c r="I24" s="15">
        <f>IF($H24="","",$H24-$D24)</f>
        <v/>
      </c>
      <c r="J24" s="6">
        <f>IF($I24="","",IF($I24=0,"ตรง ไม่ต้องทำอะไร","ตรวจซ้ำ แล้วบันทึก ปรับยอด "&amp;$I24&amp;" ชิ้น"))</f>
        <v/>
      </c>
    </row>
    <row r="25">
      <c r="A25" s="6">
        <f>'คงเหลือ'!$A25</f>
        <v/>
      </c>
      <c r="B25" s="6">
        <f>'คงเหลือ'!$B25</f>
        <v/>
      </c>
      <c r="C25" s="6">
        <f>'คงเหลือ'!$C25</f>
        <v/>
      </c>
      <c r="D25" s="8">
        <f>'คงเหลือ'!$D25</f>
        <v/>
      </c>
      <c r="E25" s="12" t="n"/>
      <c r="F25" s="12" t="n"/>
      <c r="G25" s="12" t="n"/>
      <c r="H25" s="9">
        <f>IF(OR($A25="",COUNT($E25:$G25)=0),"",N($E25)*N('สินค้า'!$E23)+N($F25)*N('สินค้า'!$D23)+N($G25))</f>
        <v/>
      </c>
      <c r="I25" s="15">
        <f>IF($H25="","",$H25-$D25)</f>
        <v/>
      </c>
      <c r="J25" s="6">
        <f>IF($I25="","",IF($I25=0,"ตรง ไม่ต้องทำอะไร","ตรวจซ้ำ แล้วบันทึก ปรับยอด "&amp;$I25&amp;" ชิ้น"))</f>
        <v/>
      </c>
    </row>
    <row r="26">
      <c r="A26" s="6">
        <f>'คงเหลือ'!$A26</f>
        <v/>
      </c>
      <c r="B26" s="6">
        <f>'คงเหลือ'!$B26</f>
        <v/>
      </c>
      <c r="C26" s="6">
        <f>'คงเหลือ'!$C26</f>
        <v/>
      </c>
      <c r="D26" s="8">
        <f>'คงเหลือ'!$D26</f>
        <v/>
      </c>
      <c r="E26" s="12" t="n"/>
      <c r="F26" s="12" t="n"/>
      <c r="G26" s="12" t="n"/>
      <c r="H26" s="9">
        <f>IF(OR($A26="",COUNT($E26:$G26)=0),"",N($E26)*N('สินค้า'!$E24)+N($F26)*N('สินค้า'!$D24)+N($G26))</f>
        <v/>
      </c>
      <c r="I26" s="15">
        <f>IF($H26="","",$H26-$D26)</f>
        <v/>
      </c>
      <c r="J26" s="6">
        <f>IF($I26="","",IF($I26=0,"ตรง ไม่ต้องทำอะไร","ตรวจซ้ำ แล้วบันทึก ปรับยอด "&amp;$I26&amp;" ชิ้น"))</f>
        <v/>
      </c>
    </row>
    <row r="27">
      <c r="A27" s="6">
        <f>'คงเหลือ'!$A27</f>
        <v/>
      </c>
      <c r="B27" s="6">
        <f>'คงเหลือ'!$B27</f>
        <v/>
      </c>
      <c r="C27" s="6">
        <f>'คงเหลือ'!$C27</f>
        <v/>
      </c>
      <c r="D27" s="8">
        <f>'คงเหลือ'!$D27</f>
        <v/>
      </c>
      <c r="E27" s="12" t="n"/>
      <c r="F27" s="12" t="n"/>
      <c r="G27" s="12" t="n"/>
      <c r="H27" s="9">
        <f>IF(OR($A27="",COUNT($E27:$G27)=0),"",N($E27)*N('สินค้า'!$E25)+N($F27)*N('สินค้า'!$D25)+N($G27))</f>
        <v/>
      </c>
      <c r="I27" s="15">
        <f>IF($H27="","",$H27-$D27)</f>
        <v/>
      </c>
      <c r="J27" s="6">
        <f>IF($I27="","",IF($I27=0,"ตรง ไม่ต้องทำอะไร","ตรวจซ้ำ แล้วบันทึก ปรับยอด "&amp;$I27&amp;" ชิ้น"))</f>
        <v/>
      </c>
    </row>
    <row r="28">
      <c r="A28" s="6">
        <f>'คงเหลือ'!$A28</f>
        <v/>
      </c>
      <c r="B28" s="6">
        <f>'คงเหลือ'!$B28</f>
        <v/>
      </c>
      <c r="C28" s="6">
        <f>'คงเหลือ'!$C28</f>
        <v/>
      </c>
      <c r="D28" s="8">
        <f>'คงเหลือ'!$D28</f>
        <v/>
      </c>
      <c r="E28" s="12" t="n"/>
      <c r="F28" s="12" t="n"/>
      <c r="G28" s="12" t="n"/>
      <c r="H28" s="9">
        <f>IF(OR($A28="",COUNT($E28:$G28)=0),"",N($E28)*N('สินค้า'!$E26)+N($F28)*N('สินค้า'!$D26)+N($G28))</f>
        <v/>
      </c>
      <c r="I28" s="15">
        <f>IF($H28="","",$H28-$D28)</f>
        <v/>
      </c>
      <c r="J28" s="6">
        <f>IF($I28="","",IF($I28=0,"ตรง ไม่ต้องทำอะไร","ตรวจซ้ำ แล้วบันทึก ปรับยอด "&amp;$I28&amp;" ชิ้น"))</f>
        <v/>
      </c>
    </row>
    <row r="29">
      <c r="A29" s="6">
        <f>'คงเหลือ'!$A29</f>
        <v/>
      </c>
      <c r="B29" s="6">
        <f>'คงเหลือ'!$B29</f>
        <v/>
      </c>
      <c r="C29" s="6">
        <f>'คงเหลือ'!$C29</f>
        <v/>
      </c>
      <c r="D29" s="8">
        <f>'คงเหลือ'!$D29</f>
        <v/>
      </c>
      <c r="E29" s="12" t="n"/>
      <c r="F29" s="12" t="n"/>
      <c r="G29" s="12" t="n"/>
      <c r="H29" s="9">
        <f>IF(OR($A29="",COUNT($E29:$G29)=0),"",N($E29)*N('สินค้า'!$E27)+N($F29)*N('สินค้า'!$D27)+N($G29))</f>
        <v/>
      </c>
      <c r="I29" s="15">
        <f>IF($H29="","",$H29-$D29)</f>
        <v/>
      </c>
      <c r="J29" s="6">
        <f>IF($I29="","",IF($I29=0,"ตรง ไม่ต้องทำอะไร","ตรวจซ้ำ แล้วบันทึก ปรับยอด "&amp;$I29&amp;" ชิ้น"))</f>
        <v/>
      </c>
    </row>
    <row r="30">
      <c r="A30" s="6">
        <f>'คงเหลือ'!$A30</f>
        <v/>
      </c>
      <c r="B30" s="6">
        <f>'คงเหลือ'!$B30</f>
        <v/>
      </c>
      <c r="C30" s="6">
        <f>'คงเหลือ'!$C30</f>
        <v/>
      </c>
      <c r="D30" s="8">
        <f>'คงเหลือ'!$D30</f>
        <v/>
      </c>
      <c r="E30" s="12" t="n"/>
      <c r="F30" s="12" t="n"/>
      <c r="G30" s="12" t="n"/>
      <c r="H30" s="9">
        <f>IF(OR($A30="",COUNT($E30:$G30)=0),"",N($E30)*N('สินค้า'!$E28)+N($F30)*N('สินค้า'!$D28)+N($G30))</f>
        <v/>
      </c>
      <c r="I30" s="15">
        <f>IF($H30="","",$H30-$D30)</f>
        <v/>
      </c>
      <c r="J30" s="6">
        <f>IF($I30="","",IF($I30=0,"ตรง ไม่ต้องทำอะไร","ตรวจซ้ำ แล้วบันทึก ปรับยอด "&amp;$I30&amp;" ชิ้น"))</f>
        <v/>
      </c>
    </row>
    <row r="31">
      <c r="A31" s="6">
        <f>'คงเหลือ'!$A31</f>
        <v/>
      </c>
      <c r="B31" s="6">
        <f>'คงเหลือ'!$B31</f>
        <v/>
      </c>
      <c r="C31" s="6">
        <f>'คงเหลือ'!$C31</f>
        <v/>
      </c>
      <c r="D31" s="8">
        <f>'คงเหลือ'!$D31</f>
        <v/>
      </c>
      <c r="E31" s="12" t="n"/>
      <c r="F31" s="12" t="n"/>
      <c r="G31" s="12" t="n"/>
      <c r="H31" s="9">
        <f>IF(OR($A31="",COUNT($E31:$G31)=0),"",N($E31)*N('สินค้า'!$E29)+N($F31)*N('สินค้า'!$D29)+N($G31))</f>
        <v/>
      </c>
      <c r="I31" s="15">
        <f>IF($H31="","",$H31-$D31)</f>
        <v/>
      </c>
      <c r="J31" s="6">
        <f>IF($I31="","",IF($I31=0,"ตรง ไม่ต้องทำอะไร","ตรวจซ้ำ แล้วบันทึก ปรับยอด "&amp;$I31&amp;" ชิ้น"))</f>
        <v/>
      </c>
    </row>
    <row r="32">
      <c r="A32" s="6">
        <f>'คงเหลือ'!$A32</f>
        <v/>
      </c>
      <c r="B32" s="6">
        <f>'คงเหลือ'!$B32</f>
        <v/>
      </c>
      <c r="C32" s="6">
        <f>'คงเหลือ'!$C32</f>
        <v/>
      </c>
      <c r="D32" s="8">
        <f>'คงเหลือ'!$D32</f>
        <v/>
      </c>
      <c r="E32" s="12" t="n"/>
      <c r="F32" s="12" t="n"/>
      <c r="G32" s="12" t="n"/>
      <c r="H32" s="9">
        <f>IF(OR($A32="",COUNT($E32:$G32)=0),"",N($E32)*N('สินค้า'!$E30)+N($F32)*N('สินค้า'!$D30)+N($G32))</f>
        <v/>
      </c>
      <c r="I32" s="15">
        <f>IF($H32="","",$H32-$D32)</f>
        <v/>
      </c>
      <c r="J32" s="6">
        <f>IF($I32="","",IF($I32=0,"ตรง ไม่ต้องทำอะไร","ตรวจซ้ำ แล้วบันทึก ปรับยอด "&amp;$I32&amp;" ชิ้น"))</f>
        <v/>
      </c>
    </row>
    <row r="33">
      <c r="A33" s="6">
        <f>'คงเหลือ'!$A33</f>
        <v/>
      </c>
      <c r="B33" s="6">
        <f>'คงเหลือ'!$B33</f>
        <v/>
      </c>
      <c r="C33" s="6">
        <f>'คงเหลือ'!$C33</f>
        <v/>
      </c>
      <c r="D33" s="8">
        <f>'คงเหลือ'!$D33</f>
        <v/>
      </c>
      <c r="E33" s="12" t="n"/>
      <c r="F33" s="12" t="n"/>
      <c r="G33" s="12" t="n"/>
      <c r="H33" s="9">
        <f>IF(OR($A33="",COUNT($E33:$G33)=0),"",N($E33)*N('สินค้า'!$E31)+N($F33)*N('สินค้า'!$D31)+N($G33))</f>
        <v/>
      </c>
      <c r="I33" s="15">
        <f>IF($H33="","",$H33-$D33)</f>
        <v/>
      </c>
      <c r="J33" s="6">
        <f>IF($I33="","",IF($I33=0,"ตรง ไม่ต้องทำอะไร","ตรวจซ้ำ แล้วบันทึก ปรับยอด "&amp;$I33&amp;" ชิ้น"))</f>
        <v/>
      </c>
    </row>
    <row r="34">
      <c r="A34" s="6">
        <f>'คงเหลือ'!$A34</f>
        <v/>
      </c>
      <c r="B34" s="6">
        <f>'คงเหลือ'!$B34</f>
        <v/>
      </c>
      <c r="C34" s="6">
        <f>'คงเหลือ'!$C34</f>
        <v/>
      </c>
      <c r="D34" s="8">
        <f>'คงเหลือ'!$D34</f>
        <v/>
      </c>
      <c r="E34" s="12" t="n"/>
      <c r="F34" s="12" t="n"/>
      <c r="G34" s="12" t="n"/>
      <c r="H34" s="9">
        <f>IF(OR($A34="",COUNT($E34:$G34)=0),"",N($E34)*N('สินค้า'!$E32)+N($F34)*N('สินค้า'!$D32)+N($G34))</f>
        <v/>
      </c>
      <c r="I34" s="15">
        <f>IF($H34="","",$H34-$D34)</f>
        <v/>
      </c>
      <c r="J34" s="6">
        <f>IF($I34="","",IF($I34=0,"ตรง ไม่ต้องทำอะไร","ตรวจซ้ำ แล้วบันทึก ปรับยอด "&amp;$I34&amp;" ชิ้น"))</f>
        <v/>
      </c>
    </row>
    <row r="35">
      <c r="A35" s="6">
        <f>'คงเหลือ'!$A35</f>
        <v/>
      </c>
      <c r="B35" s="6">
        <f>'คงเหลือ'!$B35</f>
        <v/>
      </c>
      <c r="C35" s="6">
        <f>'คงเหลือ'!$C35</f>
        <v/>
      </c>
      <c r="D35" s="8">
        <f>'คงเหลือ'!$D35</f>
        <v/>
      </c>
      <c r="E35" s="12" t="n"/>
      <c r="F35" s="12" t="n"/>
      <c r="G35" s="12" t="n"/>
      <c r="H35" s="9">
        <f>IF(OR($A35="",COUNT($E35:$G35)=0),"",N($E35)*N('สินค้า'!$E33)+N($F35)*N('สินค้า'!$D33)+N($G35))</f>
        <v/>
      </c>
      <c r="I35" s="15">
        <f>IF($H35="","",$H35-$D35)</f>
        <v/>
      </c>
      <c r="J35" s="6">
        <f>IF($I35="","",IF($I35=0,"ตรง ไม่ต้องทำอะไร","ตรวจซ้ำ แล้วบันทึก ปรับยอด "&amp;$I35&amp;" ชิ้น"))</f>
        <v/>
      </c>
    </row>
    <row r="36">
      <c r="A36" s="6">
        <f>'คงเหลือ'!$A36</f>
        <v/>
      </c>
      <c r="B36" s="6">
        <f>'คงเหลือ'!$B36</f>
        <v/>
      </c>
      <c r="C36" s="6">
        <f>'คงเหลือ'!$C36</f>
        <v/>
      </c>
      <c r="D36" s="8">
        <f>'คงเหลือ'!$D36</f>
        <v/>
      </c>
      <c r="E36" s="12" t="n"/>
      <c r="F36" s="12" t="n"/>
      <c r="G36" s="12" t="n"/>
      <c r="H36" s="9">
        <f>IF(OR($A36="",COUNT($E36:$G36)=0),"",N($E36)*N('สินค้า'!$E34)+N($F36)*N('สินค้า'!$D34)+N($G36))</f>
        <v/>
      </c>
      <c r="I36" s="15">
        <f>IF($H36="","",$H36-$D36)</f>
        <v/>
      </c>
      <c r="J36" s="6">
        <f>IF($I36="","",IF($I36=0,"ตรง ไม่ต้องทำอะไร","ตรวจซ้ำ แล้วบันทึก ปรับยอด "&amp;$I36&amp;" ชิ้น"))</f>
        <v/>
      </c>
    </row>
    <row r="37">
      <c r="A37" s="6">
        <f>'คงเหลือ'!$A37</f>
        <v/>
      </c>
      <c r="B37" s="6">
        <f>'คงเหลือ'!$B37</f>
        <v/>
      </c>
      <c r="C37" s="6">
        <f>'คงเหลือ'!$C37</f>
        <v/>
      </c>
      <c r="D37" s="8">
        <f>'คงเหลือ'!$D37</f>
        <v/>
      </c>
      <c r="E37" s="12" t="n"/>
      <c r="F37" s="12" t="n"/>
      <c r="G37" s="12" t="n"/>
      <c r="H37" s="9">
        <f>IF(OR($A37="",COUNT($E37:$G37)=0),"",N($E37)*N('สินค้า'!$E35)+N($F37)*N('สินค้า'!$D35)+N($G37))</f>
        <v/>
      </c>
      <c r="I37" s="15">
        <f>IF($H37="","",$H37-$D37)</f>
        <v/>
      </c>
      <c r="J37" s="6">
        <f>IF($I37="","",IF($I37=0,"ตรง ไม่ต้องทำอะไร","ตรวจซ้ำ แล้วบันทึก ปรับยอด "&amp;$I37&amp;" ชิ้น"))</f>
        <v/>
      </c>
    </row>
    <row r="38">
      <c r="A38" s="6">
        <f>'คงเหลือ'!$A38</f>
        <v/>
      </c>
      <c r="B38" s="6">
        <f>'คงเหลือ'!$B38</f>
        <v/>
      </c>
      <c r="C38" s="6">
        <f>'คงเหลือ'!$C38</f>
        <v/>
      </c>
      <c r="D38" s="8">
        <f>'คงเหลือ'!$D38</f>
        <v/>
      </c>
      <c r="E38" s="12" t="n"/>
      <c r="F38" s="12" t="n"/>
      <c r="G38" s="12" t="n"/>
      <c r="H38" s="9">
        <f>IF(OR($A38="",COUNT($E38:$G38)=0),"",N($E38)*N('สินค้า'!$E36)+N($F38)*N('สินค้า'!$D36)+N($G38))</f>
        <v/>
      </c>
      <c r="I38" s="15">
        <f>IF($H38="","",$H38-$D38)</f>
        <v/>
      </c>
      <c r="J38" s="6">
        <f>IF($I38="","",IF($I38=0,"ตรง ไม่ต้องทำอะไร","ตรวจซ้ำ แล้วบันทึก ปรับยอด "&amp;$I38&amp;" ชิ้น"))</f>
        <v/>
      </c>
    </row>
    <row r="39">
      <c r="A39" s="6">
        <f>'คงเหลือ'!$A39</f>
        <v/>
      </c>
      <c r="B39" s="6">
        <f>'คงเหลือ'!$B39</f>
        <v/>
      </c>
      <c r="C39" s="6">
        <f>'คงเหลือ'!$C39</f>
        <v/>
      </c>
      <c r="D39" s="8">
        <f>'คงเหลือ'!$D39</f>
        <v/>
      </c>
      <c r="E39" s="12" t="n"/>
      <c r="F39" s="12" t="n"/>
      <c r="G39" s="12" t="n"/>
      <c r="H39" s="9">
        <f>IF(OR($A39="",COUNT($E39:$G39)=0),"",N($E39)*N('สินค้า'!$E37)+N($F39)*N('สินค้า'!$D37)+N($G39))</f>
        <v/>
      </c>
      <c r="I39" s="15">
        <f>IF($H39="","",$H39-$D39)</f>
        <v/>
      </c>
      <c r="J39" s="6">
        <f>IF($I39="","",IF($I39=0,"ตรง ไม่ต้องทำอะไร","ตรวจซ้ำ แล้วบันทึก ปรับยอด "&amp;$I39&amp;" ชิ้น"))</f>
        <v/>
      </c>
    </row>
    <row r="40">
      <c r="A40" s="6">
        <f>'คงเหลือ'!$A40</f>
        <v/>
      </c>
      <c r="B40" s="6">
        <f>'คงเหลือ'!$B40</f>
        <v/>
      </c>
      <c r="C40" s="6">
        <f>'คงเหลือ'!$C40</f>
        <v/>
      </c>
      <c r="D40" s="8">
        <f>'คงเหลือ'!$D40</f>
        <v/>
      </c>
      <c r="E40" s="12" t="n"/>
      <c r="F40" s="12" t="n"/>
      <c r="G40" s="12" t="n"/>
      <c r="H40" s="9">
        <f>IF(OR($A40="",COUNT($E40:$G40)=0),"",N($E40)*N('สินค้า'!$E38)+N($F40)*N('สินค้า'!$D38)+N($G40))</f>
        <v/>
      </c>
      <c r="I40" s="15">
        <f>IF($H40="","",$H40-$D40)</f>
        <v/>
      </c>
      <c r="J40" s="6">
        <f>IF($I40="","",IF($I40=0,"ตรง ไม่ต้องทำอะไร","ตรวจซ้ำ แล้วบันทึก ปรับยอด "&amp;$I40&amp;" ชิ้น"))</f>
        <v/>
      </c>
    </row>
    <row r="41">
      <c r="A41" s="6">
        <f>'คงเหลือ'!$A41</f>
        <v/>
      </c>
      <c r="B41" s="6">
        <f>'คงเหลือ'!$B41</f>
        <v/>
      </c>
      <c r="C41" s="6">
        <f>'คงเหลือ'!$C41</f>
        <v/>
      </c>
      <c r="D41" s="8">
        <f>'คงเหลือ'!$D41</f>
        <v/>
      </c>
      <c r="E41" s="12" t="n"/>
      <c r="F41" s="12" t="n"/>
      <c r="G41" s="12" t="n"/>
      <c r="H41" s="9">
        <f>IF(OR($A41="",COUNT($E41:$G41)=0),"",N($E41)*N('สินค้า'!$E39)+N($F41)*N('สินค้า'!$D39)+N($G41))</f>
        <v/>
      </c>
      <c r="I41" s="15">
        <f>IF($H41="","",$H41-$D41)</f>
        <v/>
      </c>
      <c r="J41" s="6">
        <f>IF($I41="","",IF($I41=0,"ตรง ไม่ต้องทำอะไร","ตรวจซ้ำ แล้วบันทึก ปรับยอด "&amp;$I41&amp;" ชิ้น"))</f>
        <v/>
      </c>
    </row>
    <row r="42">
      <c r="A42" s="6">
        <f>'คงเหลือ'!$A42</f>
        <v/>
      </c>
      <c r="B42" s="6">
        <f>'คงเหลือ'!$B42</f>
        <v/>
      </c>
      <c r="C42" s="6">
        <f>'คงเหลือ'!$C42</f>
        <v/>
      </c>
      <c r="D42" s="8">
        <f>'คงเหลือ'!$D42</f>
        <v/>
      </c>
      <c r="E42" s="12" t="n"/>
      <c r="F42" s="12" t="n"/>
      <c r="G42" s="12" t="n"/>
      <c r="H42" s="9">
        <f>IF(OR($A42="",COUNT($E42:$G42)=0),"",N($E42)*N('สินค้า'!$E40)+N($F42)*N('สินค้า'!$D40)+N($G42))</f>
        <v/>
      </c>
      <c r="I42" s="15">
        <f>IF($H42="","",$H42-$D42)</f>
        <v/>
      </c>
      <c r="J42" s="6">
        <f>IF($I42="","",IF($I42=0,"ตรง ไม่ต้องทำอะไร","ตรวจซ้ำ แล้วบันทึก ปรับยอด "&amp;$I42&amp;" ชิ้น"))</f>
        <v/>
      </c>
    </row>
    <row r="43">
      <c r="A43" s="6">
        <f>'คงเหลือ'!$A43</f>
        <v/>
      </c>
      <c r="B43" s="6">
        <f>'คงเหลือ'!$B43</f>
        <v/>
      </c>
      <c r="C43" s="6">
        <f>'คงเหลือ'!$C43</f>
        <v/>
      </c>
      <c r="D43" s="8">
        <f>'คงเหลือ'!$D43</f>
        <v/>
      </c>
      <c r="E43" s="12" t="n"/>
      <c r="F43" s="12" t="n"/>
      <c r="G43" s="12" t="n"/>
      <c r="H43" s="9">
        <f>IF(OR($A43="",COUNT($E43:$G43)=0),"",N($E43)*N('สินค้า'!$E41)+N($F43)*N('สินค้า'!$D41)+N($G43))</f>
        <v/>
      </c>
      <c r="I43" s="15">
        <f>IF($H43="","",$H43-$D43)</f>
        <v/>
      </c>
      <c r="J43" s="6">
        <f>IF($I43="","",IF($I43=0,"ตรง ไม่ต้องทำอะไร","ตรวจซ้ำ แล้วบันทึก ปรับยอด "&amp;$I43&amp;" ชิ้น"))</f>
        <v/>
      </c>
    </row>
    <row r="44">
      <c r="A44" s="6">
        <f>'คงเหลือ'!$A44</f>
        <v/>
      </c>
      <c r="B44" s="6">
        <f>'คงเหลือ'!$B44</f>
        <v/>
      </c>
      <c r="C44" s="6">
        <f>'คงเหลือ'!$C44</f>
        <v/>
      </c>
      <c r="D44" s="8">
        <f>'คงเหลือ'!$D44</f>
        <v/>
      </c>
      <c r="E44" s="12" t="n"/>
      <c r="F44" s="12" t="n"/>
      <c r="G44" s="12" t="n"/>
      <c r="H44" s="9">
        <f>IF(OR($A44="",COUNT($E44:$G44)=0),"",N($E44)*N('สินค้า'!$E42)+N($F44)*N('สินค้า'!$D42)+N($G44))</f>
        <v/>
      </c>
      <c r="I44" s="15">
        <f>IF($H44="","",$H44-$D44)</f>
        <v/>
      </c>
      <c r="J44" s="6">
        <f>IF($I44="","",IF($I44=0,"ตรง ไม่ต้องทำอะไร","ตรวจซ้ำ แล้วบันทึก ปรับยอด "&amp;$I44&amp;" ชิ้น"))</f>
        <v/>
      </c>
    </row>
    <row r="45">
      <c r="A45" s="6">
        <f>'คงเหลือ'!$A45</f>
        <v/>
      </c>
      <c r="B45" s="6">
        <f>'คงเหลือ'!$B45</f>
        <v/>
      </c>
      <c r="C45" s="6">
        <f>'คงเหลือ'!$C45</f>
        <v/>
      </c>
      <c r="D45" s="8">
        <f>'คงเหลือ'!$D45</f>
        <v/>
      </c>
      <c r="E45" s="12" t="n"/>
      <c r="F45" s="12" t="n"/>
      <c r="G45" s="12" t="n"/>
      <c r="H45" s="9">
        <f>IF(OR($A45="",COUNT($E45:$G45)=0),"",N($E45)*N('สินค้า'!$E43)+N($F45)*N('สินค้า'!$D43)+N($G45))</f>
        <v/>
      </c>
      <c r="I45" s="15">
        <f>IF($H45="","",$H45-$D45)</f>
        <v/>
      </c>
      <c r="J45" s="6">
        <f>IF($I45="","",IF($I45=0,"ตรง ไม่ต้องทำอะไร","ตรวจซ้ำ แล้วบันทึก ปรับยอด "&amp;$I45&amp;" ชิ้น"))</f>
        <v/>
      </c>
    </row>
    <row r="46">
      <c r="A46" s="6">
        <f>'คงเหลือ'!$A46</f>
        <v/>
      </c>
      <c r="B46" s="6">
        <f>'คงเหลือ'!$B46</f>
        <v/>
      </c>
      <c r="C46" s="6">
        <f>'คงเหลือ'!$C46</f>
        <v/>
      </c>
      <c r="D46" s="8">
        <f>'คงเหลือ'!$D46</f>
        <v/>
      </c>
      <c r="E46" s="12" t="n"/>
      <c r="F46" s="12" t="n"/>
      <c r="G46" s="12" t="n"/>
      <c r="H46" s="9">
        <f>IF(OR($A46="",COUNT($E46:$G46)=0),"",N($E46)*N('สินค้า'!$E44)+N($F46)*N('สินค้า'!$D44)+N($G46))</f>
        <v/>
      </c>
      <c r="I46" s="15">
        <f>IF($H46="","",$H46-$D46)</f>
        <v/>
      </c>
      <c r="J46" s="6">
        <f>IF($I46="","",IF($I46=0,"ตรง ไม่ต้องทำอะไร","ตรวจซ้ำ แล้วบันทึก ปรับยอด "&amp;$I46&amp;" ชิ้น"))</f>
        <v/>
      </c>
    </row>
    <row r="47">
      <c r="A47" s="6">
        <f>'คงเหลือ'!$A47</f>
        <v/>
      </c>
      <c r="B47" s="6">
        <f>'คงเหลือ'!$B47</f>
        <v/>
      </c>
      <c r="C47" s="6">
        <f>'คงเหลือ'!$C47</f>
        <v/>
      </c>
      <c r="D47" s="8">
        <f>'คงเหลือ'!$D47</f>
        <v/>
      </c>
      <c r="E47" s="12" t="n"/>
      <c r="F47" s="12" t="n"/>
      <c r="G47" s="12" t="n"/>
      <c r="H47" s="9">
        <f>IF(OR($A47="",COUNT($E47:$G47)=0),"",N($E47)*N('สินค้า'!$E45)+N($F47)*N('สินค้า'!$D45)+N($G47))</f>
        <v/>
      </c>
      <c r="I47" s="15">
        <f>IF($H47="","",$H47-$D47)</f>
        <v/>
      </c>
      <c r="J47" s="6">
        <f>IF($I47="","",IF($I47=0,"ตรง ไม่ต้องทำอะไร","ตรวจซ้ำ แล้วบันทึก ปรับยอด "&amp;$I47&amp;" ชิ้น"))</f>
        <v/>
      </c>
    </row>
    <row r="48">
      <c r="A48" s="6">
        <f>'คงเหลือ'!$A48</f>
        <v/>
      </c>
      <c r="B48" s="6">
        <f>'คงเหลือ'!$B48</f>
        <v/>
      </c>
      <c r="C48" s="6">
        <f>'คงเหลือ'!$C48</f>
        <v/>
      </c>
      <c r="D48" s="8">
        <f>'คงเหลือ'!$D48</f>
        <v/>
      </c>
      <c r="E48" s="12" t="n"/>
      <c r="F48" s="12" t="n"/>
      <c r="G48" s="12" t="n"/>
      <c r="H48" s="9">
        <f>IF(OR($A48="",COUNT($E48:$G48)=0),"",N($E48)*N('สินค้า'!$E46)+N($F48)*N('สินค้า'!$D46)+N($G48))</f>
        <v/>
      </c>
      <c r="I48" s="15">
        <f>IF($H48="","",$H48-$D48)</f>
        <v/>
      </c>
      <c r="J48" s="6">
        <f>IF($I48="","",IF($I48=0,"ตรง ไม่ต้องทำอะไร","ตรวจซ้ำ แล้วบันทึก ปรับยอด "&amp;$I48&amp;" ชิ้น"))</f>
        <v/>
      </c>
    </row>
    <row r="49">
      <c r="A49" s="6">
        <f>'คงเหลือ'!$A49</f>
        <v/>
      </c>
      <c r="B49" s="6">
        <f>'คงเหลือ'!$B49</f>
        <v/>
      </c>
      <c r="C49" s="6">
        <f>'คงเหลือ'!$C49</f>
        <v/>
      </c>
      <c r="D49" s="8">
        <f>'คงเหลือ'!$D49</f>
        <v/>
      </c>
      <c r="E49" s="12" t="n"/>
      <c r="F49" s="12" t="n"/>
      <c r="G49" s="12" t="n"/>
      <c r="H49" s="9">
        <f>IF(OR($A49="",COUNT($E49:$G49)=0),"",N($E49)*N('สินค้า'!$E47)+N($F49)*N('สินค้า'!$D47)+N($G49))</f>
        <v/>
      </c>
      <c r="I49" s="15">
        <f>IF($H49="","",$H49-$D49)</f>
        <v/>
      </c>
      <c r="J49" s="6">
        <f>IF($I49="","",IF($I49=0,"ตรง ไม่ต้องทำอะไร","ตรวจซ้ำ แล้วบันทึก ปรับยอด "&amp;$I49&amp;" ชิ้น"))</f>
        <v/>
      </c>
    </row>
    <row r="50">
      <c r="A50" s="6">
        <f>'คงเหลือ'!$A50</f>
        <v/>
      </c>
      <c r="B50" s="6">
        <f>'คงเหลือ'!$B50</f>
        <v/>
      </c>
      <c r="C50" s="6">
        <f>'คงเหลือ'!$C50</f>
        <v/>
      </c>
      <c r="D50" s="8">
        <f>'คงเหลือ'!$D50</f>
        <v/>
      </c>
      <c r="E50" s="12" t="n"/>
      <c r="F50" s="12" t="n"/>
      <c r="G50" s="12" t="n"/>
      <c r="H50" s="9">
        <f>IF(OR($A50="",COUNT($E50:$G50)=0),"",N($E50)*N('สินค้า'!$E48)+N($F50)*N('สินค้า'!$D48)+N($G50))</f>
        <v/>
      </c>
      <c r="I50" s="15">
        <f>IF($H50="","",$H50-$D50)</f>
        <v/>
      </c>
      <c r="J50" s="6">
        <f>IF($I50="","",IF($I50=0,"ตรง ไม่ต้องทำอะไร","ตรวจซ้ำ แล้วบันทึก ปรับยอด "&amp;$I50&amp;" ชิ้น"))</f>
        <v/>
      </c>
    </row>
    <row r="51">
      <c r="A51" s="6">
        <f>'คงเหลือ'!$A51</f>
        <v/>
      </c>
      <c r="B51" s="6">
        <f>'คงเหลือ'!$B51</f>
        <v/>
      </c>
      <c r="C51" s="6">
        <f>'คงเหลือ'!$C51</f>
        <v/>
      </c>
      <c r="D51" s="8">
        <f>'คงเหลือ'!$D51</f>
        <v/>
      </c>
      <c r="E51" s="12" t="n"/>
      <c r="F51" s="12" t="n"/>
      <c r="G51" s="12" t="n"/>
      <c r="H51" s="9">
        <f>IF(OR($A51="",COUNT($E51:$G51)=0),"",N($E51)*N('สินค้า'!$E49)+N($F51)*N('สินค้า'!$D49)+N($G51))</f>
        <v/>
      </c>
      <c r="I51" s="15">
        <f>IF($H51="","",$H51-$D51)</f>
        <v/>
      </c>
      <c r="J51" s="6">
        <f>IF($I51="","",IF($I51=0,"ตรง ไม่ต้องทำอะไร","ตรวจซ้ำ แล้วบันทึก ปรับยอด "&amp;$I51&amp;" ชิ้น"))</f>
        <v/>
      </c>
    </row>
    <row r="52">
      <c r="A52" s="6">
        <f>'คงเหลือ'!$A52</f>
        <v/>
      </c>
      <c r="B52" s="6">
        <f>'คงเหลือ'!$B52</f>
        <v/>
      </c>
      <c r="C52" s="6">
        <f>'คงเหลือ'!$C52</f>
        <v/>
      </c>
      <c r="D52" s="8">
        <f>'คงเหลือ'!$D52</f>
        <v/>
      </c>
      <c r="E52" s="12" t="n"/>
      <c r="F52" s="12" t="n"/>
      <c r="G52" s="12" t="n"/>
      <c r="H52" s="9">
        <f>IF(OR($A52="",COUNT($E52:$G52)=0),"",N($E52)*N('สินค้า'!$E50)+N($F52)*N('สินค้า'!$D50)+N($G52))</f>
        <v/>
      </c>
      <c r="I52" s="15">
        <f>IF($H52="","",$H52-$D52)</f>
        <v/>
      </c>
      <c r="J52" s="6">
        <f>IF($I52="","",IF($I52=0,"ตรง ไม่ต้องทำอะไร","ตรวจซ้ำ แล้วบันทึก ปรับยอด "&amp;$I52&amp;" ชิ้น"))</f>
        <v/>
      </c>
    </row>
    <row r="53">
      <c r="A53" s="6">
        <f>'คงเหลือ'!$A53</f>
        <v/>
      </c>
      <c r="B53" s="6">
        <f>'คงเหลือ'!$B53</f>
        <v/>
      </c>
      <c r="C53" s="6">
        <f>'คงเหลือ'!$C53</f>
        <v/>
      </c>
      <c r="D53" s="8">
        <f>'คงเหลือ'!$D53</f>
        <v/>
      </c>
      <c r="E53" s="12" t="n"/>
      <c r="F53" s="12" t="n"/>
      <c r="G53" s="12" t="n"/>
      <c r="H53" s="9">
        <f>IF(OR($A53="",COUNT($E53:$G53)=0),"",N($E53)*N('สินค้า'!$E51)+N($F53)*N('สินค้า'!$D51)+N($G53))</f>
        <v/>
      </c>
      <c r="I53" s="15">
        <f>IF($H53="","",$H53-$D53)</f>
        <v/>
      </c>
      <c r="J53" s="6">
        <f>IF($I53="","",IF($I53=0,"ตรง ไม่ต้องทำอะไร","ตรวจซ้ำ แล้วบันทึก ปรับยอด "&amp;$I53&amp;" ชิ้น"))</f>
        <v/>
      </c>
    </row>
    <row r="54">
      <c r="A54" s="6">
        <f>'คงเหลือ'!$A54</f>
        <v/>
      </c>
      <c r="B54" s="6">
        <f>'คงเหลือ'!$B54</f>
        <v/>
      </c>
      <c r="C54" s="6">
        <f>'คงเหลือ'!$C54</f>
        <v/>
      </c>
      <c r="D54" s="8">
        <f>'คงเหลือ'!$D54</f>
        <v/>
      </c>
      <c r="E54" s="12" t="n"/>
      <c r="F54" s="12" t="n"/>
      <c r="G54" s="12" t="n"/>
      <c r="H54" s="9">
        <f>IF(OR($A54="",COUNT($E54:$G54)=0),"",N($E54)*N('สินค้า'!$E52)+N($F54)*N('สินค้า'!$D52)+N($G54))</f>
        <v/>
      </c>
      <c r="I54" s="15">
        <f>IF($H54="","",$H54-$D54)</f>
        <v/>
      </c>
      <c r="J54" s="6">
        <f>IF($I54="","",IF($I54=0,"ตรง ไม่ต้องทำอะไร","ตรวจซ้ำ แล้วบันทึก ปรับยอด "&amp;$I54&amp;" ชิ้น"))</f>
        <v/>
      </c>
    </row>
    <row r="55">
      <c r="A55" s="6">
        <f>'คงเหลือ'!$A55</f>
        <v/>
      </c>
      <c r="B55" s="6">
        <f>'คงเหลือ'!$B55</f>
        <v/>
      </c>
      <c r="C55" s="6">
        <f>'คงเหลือ'!$C55</f>
        <v/>
      </c>
      <c r="D55" s="8">
        <f>'คงเหลือ'!$D55</f>
        <v/>
      </c>
      <c r="E55" s="12" t="n"/>
      <c r="F55" s="12" t="n"/>
      <c r="G55" s="12" t="n"/>
      <c r="H55" s="9">
        <f>IF(OR($A55="",COUNT($E55:$G55)=0),"",N($E55)*N('สินค้า'!$E53)+N($F55)*N('สินค้า'!$D53)+N($G55))</f>
        <v/>
      </c>
      <c r="I55" s="15">
        <f>IF($H55="","",$H55-$D55)</f>
        <v/>
      </c>
      <c r="J55" s="6">
        <f>IF($I55="","",IF($I55=0,"ตรง ไม่ต้องทำอะไร","ตรวจซ้ำ แล้วบันทึก ปรับยอด "&amp;$I55&amp;" ชิ้น"))</f>
        <v/>
      </c>
    </row>
    <row r="56">
      <c r="A56" s="6">
        <f>'คงเหลือ'!$A56</f>
        <v/>
      </c>
      <c r="B56" s="6">
        <f>'คงเหลือ'!$B56</f>
        <v/>
      </c>
      <c r="C56" s="6">
        <f>'คงเหลือ'!$C56</f>
        <v/>
      </c>
      <c r="D56" s="8">
        <f>'คงเหลือ'!$D56</f>
        <v/>
      </c>
      <c r="E56" s="12" t="n"/>
      <c r="F56" s="12" t="n"/>
      <c r="G56" s="12" t="n"/>
      <c r="H56" s="9">
        <f>IF(OR($A56="",COUNT($E56:$G56)=0),"",N($E56)*N('สินค้า'!$E54)+N($F56)*N('สินค้า'!$D54)+N($G56))</f>
        <v/>
      </c>
      <c r="I56" s="15">
        <f>IF($H56="","",$H56-$D56)</f>
        <v/>
      </c>
      <c r="J56" s="6">
        <f>IF($I56="","",IF($I56=0,"ตรง ไม่ต้องทำอะไร","ตรวจซ้ำ แล้วบันทึก ปรับยอด "&amp;$I56&amp;" ชิ้น"))</f>
        <v/>
      </c>
    </row>
    <row r="57">
      <c r="A57" s="6">
        <f>'คงเหลือ'!$A57</f>
        <v/>
      </c>
      <c r="B57" s="6">
        <f>'คงเหลือ'!$B57</f>
        <v/>
      </c>
      <c r="C57" s="6">
        <f>'คงเหลือ'!$C57</f>
        <v/>
      </c>
      <c r="D57" s="8">
        <f>'คงเหลือ'!$D57</f>
        <v/>
      </c>
      <c r="E57" s="12" t="n"/>
      <c r="F57" s="12" t="n"/>
      <c r="G57" s="12" t="n"/>
      <c r="H57" s="9">
        <f>IF(OR($A57="",COUNT($E57:$G57)=0),"",N($E57)*N('สินค้า'!$E55)+N($F57)*N('สินค้า'!$D55)+N($G57))</f>
        <v/>
      </c>
      <c r="I57" s="15">
        <f>IF($H57="","",$H57-$D57)</f>
        <v/>
      </c>
      <c r="J57" s="6">
        <f>IF($I57="","",IF($I57=0,"ตรง ไม่ต้องทำอะไร","ตรวจซ้ำ แล้วบันทึก ปรับยอด "&amp;$I57&amp;" ชิ้น"))</f>
        <v/>
      </c>
    </row>
    <row r="58">
      <c r="A58" s="6">
        <f>'คงเหลือ'!$A58</f>
        <v/>
      </c>
      <c r="B58" s="6">
        <f>'คงเหลือ'!$B58</f>
        <v/>
      </c>
      <c r="C58" s="6">
        <f>'คงเหลือ'!$C58</f>
        <v/>
      </c>
      <c r="D58" s="8">
        <f>'คงเหลือ'!$D58</f>
        <v/>
      </c>
      <c r="E58" s="12" t="n"/>
      <c r="F58" s="12" t="n"/>
      <c r="G58" s="12" t="n"/>
      <c r="H58" s="9">
        <f>IF(OR($A58="",COUNT($E58:$G58)=0),"",N($E58)*N('สินค้า'!$E56)+N($F58)*N('สินค้า'!$D56)+N($G58))</f>
        <v/>
      </c>
      <c r="I58" s="15">
        <f>IF($H58="","",$H58-$D58)</f>
        <v/>
      </c>
      <c r="J58" s="6">
        <f>IF($I58="","",IF($I58=0,"ตรง ไม่ต้องทำอะไร","ตรวจซ้ำ แล้วบันทึก ปรับยอด "&amp;$I58&amp;" ชิ้น"))</f>
        <v/>
      </c>
    </row>
    <row r="59">
      <c r="A59" s="6">
        <f>'คงเหลือ'!$A59</f>
        <v/>
      </c>
      <c r="B59" s="6">
        <f>'คงเหลือ'!$B59</f>
        <v/>
      </c>
      <c r="C59" s="6">
        <f>'คงเหลือ'!$C59</f>
        <v/>
      </c>
      <c r="D59" s="8">
        <f>'คงเหลือ'!$D59</f>
        <v/>
      </c>
      <c r="E59" s="12" t="n"/>
      <c r="F59" s="12" t="n"/>
      <c r="G59" s="12" t="n"/>
      <c r="H59" s="9">
        <f>IF(OR($A59="",COUNT($E59:$G59)=0),"",N($E59)*N('สินค้า'!$E57)+N($F59)*N('สินค้า'!$D57)+N($G59))</f>
        <v/>
      </c>
      <c r="I59" s="15">
        <f>IF($H59="","",$H59-$D59)</f>
        <v/>
      </c>
      <c r="J59" s="6">
        <f>IF($I59="","",IF($I59=0,"ตรง ไม่ต้องทำอะไร","ตรวจซ้ำ แล้วบันทึก ปรับยอด "&amp;$I59&amp;" ชิ้น"))</f>
        <v/>
      </c>
    </row>
    <row r="60">
      <c r="A60" s="6">
        <f>'คงเหลือ'!$A60</f>
        <v/>
      </c>
      <c r="B60" s="6">
        <f>'คงเหลือ'!$B60</f>
        <v/>
      </c>
      <c r="C60" s="6">
        <f>'คงเหลือ'!$C60</f>
        <v/>
      </c>
      <c r="D60" s="8">
        <f>'คงเหลือ'!$D60</f>
        <v/>
      </c>
      <c r="E60" s="12" t="n"/>
      <c r="F60" s="12" t="n"/>
      <c r="G60" s="12" t="n"/>
      <c r="H60" s="9">
        <f>IF(OR($A60="",COUNT($E60:$G60)=0),"",N($E60)*N('สินค้า'!$E58)+N($F60)*N('สินค้า'!$D58)+N($G60))</f>
        <v/>
      </c>
      <c r="I60" s="15">
        <f>IF($H60="","",$H60-$D60)</f>
        <v/>
      </c>
      <c r="J60" s="6">
        <f>IF($I60="","",IF($I60=0,"ตรง ไม่ต้องทำอะไร","ตรวจซ้ำ แล้วบันทึก ปรับยอด "&amp;$I60&amp;" ชิ้น"))</f>
        <v/>
      </c>
    </row>
    <row r="61">
      <c r="A61" s="6">
        <f>'คงเหลือ'!$A61</f>
        <v/>
      </c>
      <c r="B61" s="6">
        <f>'คงเหลือ'!$B61</f>
        <v/>
      </c>
      <c r="C61" s="6">
        <f>'คงเหลือ'!$C61</f>
        <v/>
      </c>
      <c r="D61" s="8">
        <f>'คงเหลือ'!$D61</f>
        <v/>
      </c>
      <c r="E61" s="12" t="n"/>
      <c r="F61" s="12" t="n"/>
      <c r="G61" s="12" t="n"/>
      <c r="H61" s="9">
        <f>IF(OR($A61="",COUNT($E61:$G61)=0),"",N($E61)*N('สินค้า'!$E59)+N($F61)*N('สินค้า'!$D59)+N($G61))</f>
        <v/>
      </c>
      <c r="I61" s="15">
        <f>IF($H61="","",$H61-$D61)</f>
        <v/>
      </c>
      <c r="J61" s="6">
        <f>IF($I61="","",IF($I61=0,"ตรง ไม่ต้องทำอะไร","ตรวจซ้ำ แล้วบันทึก ปรับยอด "&amp;$I61&amp;" ชิ้น"))</f>
        <v/>
      </c>
    </row>
    <row r="62">
      <c r="A62" s="6">
        <f>'คงเหลือ'!$A62</f>
        <v/>
      </c>
      <c r="B62" s="6">
        <f>'คงเหลือ'!$B62</f>
        <v/>
      </c>
      <c r="C62" s="6">
        <f>'คงเหลือ'!$C62</f>
        <v/>
      </c>
      <c r="D62" s="8">
        <f>'คงเหลือ'!$D62</f>
        <v/>
      </c>
      <c r="E62" s="12" t="n"/>
      <c r="F62" s="12" t="n"/>
      <c r="G62" s="12" t="n"/>
      <c r="H62" s="9">
        <f>IF(OR($A62="",COUNT($E62:$G62)=0),"",N($E62)*N('สินค้า'!$E60)+N($F62)*N('สินค้า'!$D60)+N($G62))</f>
        <v/>
      </c>
      <c r="I62" s="15">
        <f>IF($H62="","",$H62-$D62)</f>
        <v/>
      </c>
      <c r="J62" s="6">
        <f>IF($I62="","",IF($I62=0,"ตรง ไม่ต้องทำอะไร","ตรวจซ้ำ แล้วบันทึก ปรับยอด "&amp;$I62&amp;" ชิ้น"))</f>
        <v/>
      </c>
    </row>
    <row r="63">
      <c r="A63" s="6">
        <f>'คงเหลือ'!$A63</f>
        <v/>
      </c>
      <c r="B63" s="6">
        <f>'คงเหลือ'!$B63</f>
        <v/>
      </c>
      <c r="C63" s="6">
        <f>'คงเหลือ'!$C63</f>
        <v/>
      </c>
      <c r="D63" s="8">
        <f>'คงเหลือ'!$D63</f>
        <v/>
      </c>
      <c r="E63" s="12" t="n"/>
      <c r="F63" s="12" t="n"/>
      <c r="G63" s="12" t="n"/>
      <c r="H63" s="9">
        <f>IF(OR($A63="",COUNT($E63:$G63)=0),"",N($E63)*N('สินค้า'!$E61)+N($F63)*N('สินค้า'!$D61)+N($G63))</f>
        <v/>
      </c>
      <c r="I63" s="15">
        <f>IF($H63="","",$H63-$D63)</f>
        <v/>
      </c>
      <c r="J63" s="6">
        <f>IF($I63="","",IF($I63=0,"ตรง ไม่ต้องทำอะไร","ตรวจซ้ำ แล้วบันทึก ปรับยอด "&amp;$I63&amp;" ชิ้น"))</f>
        <v/>
      </c>
    </row>
    <row r="64">
      <c r="A64" s="6">
        <f>'คงเหลือ'!$A64</f>
        <v/>
      </c>
      <c r="B64" s="6">
        <f>'คงเหลือ'!$B64</f>
        <v/>
      </c>
      <c r="C64" s="6">
        <f>'คงเหลือ'!$C64</f>
        <v/>
      </c>
      <c r="D64" s="8">
        <f>'คงเหลือ'!$D64</f>
        <v/>
      </c>
      <c r="E64" s="12" t="n"/>
      <c r="F64" s="12" t="n"/>
      <c r="G64" s="12" t="n"/>
      <c r="H64" s="9">
        <f>IF(OR($A64="",COUNT($E64:$G64)=0),"",N($E64)*N('สินค้า'!$E62)+N($F64)*N('สินค้า'!$D62)+N($G64))</f>
        <v/>
      </c>
      <c r="I64" s="15">
        <f>IF($H64="","",$H64-$D64)</f>
        <v/>
      </c>
      <c r="J64" s="6">
        <f>IF($I64="","",IF($I64=0,"ตรง ไม่ต้องทำอะไร","ตรวจซ้ำ แล้วบันทึก ปรับยอด "&amp;$I64&amp;" ชิ้น"))</f>
        <v/>
      </c>
    </row>
    <row r="65">
      <c r="A65" s="6">
        <f>'คงเหลือ'!$A65</f>
        <v/>
      </c>
      <c r="B65" s="6">
        <f>'คงเหลือ'!$B65</f>
        <v/>
      </c>
      <c r="C65" s="6">
        <f>'คงเหลือ'!$C65</f>
        <v/>
      </c>
      <c r="D65" s="8">
        <f>'คงเหลือ'!$D65</f>
        <v/>
      </c>
      <c r="E65" s="12" t="n"/>
      <c r="F65" s="12" t="n"/>
      <c r="G65" s="12" t="n"/>
      <c r="H65" s="9">
        <f>IF(OR($A65="",COUNT($E65:$G65)=0),"",N($E65)*N('สินค้า'!$E63)+N($F65)*N('สินค้า'!$D63)+N($G65))</f>
        <v/>
      </c>
      <c r="I65" s="15">
        <f>IF($H65="","",$H65-$D65)</f>
        <v/>
      </c>
      <c r="J65" s="6">
        <f>IF($I65="","",IF($I65=0,"ตรง ไม่ต้องทำอะไร","ตรวจซ้ำ แล้วบันทึก ปรับยอด "&amp;$I65&amp;" ชิ้น"))</f>
        <v/>
      </c>
    </row>
    <row r="66">
      <c r="A66" s="6">
        <f>'คงเหลือ'!$A66</f>
        <v/>
      </c>
      <c r="B66" s="6">
        <f>'คงเหลือ'!$B66</f>
        <v/>
      </c>
      <c r="C66" s="6">
        <f>'คงเหลือ'!$C66</f>
        <v/>
      </c>
      <c r="D66" s="8">
        <f>'คงเหลือ'!$D66</f>
        <v/>
      </c>
      <c r="E66" s="12" t="n"/>
      <c r="F66" s="12" t="n"/>
      <c r="G66" s="12" t="n"/>
      <c r="H66" s="9">
        <f>IF(OR($A66="",COUNT($E66:$G66)=0),"",N($E66)*N('สินค้า'!$E64)+N($F66)*N('สินค้า'!$D64)+N($G66))</f>
        <v/>
      </c>
      <c r="I66" s="15">
        <f>IF($H66="","",$H66-$D66)</f>
        <v/>
      </c>
      <c r="J66" s="6">
        <f>IF($I66="","",IF($I66=0,"ตรง ไม่ต้องทำอะไร","ตรวจซ้ำ แล้วบันทึก ปรับยอด "&amp;$I66&amp;" ชิ้น"))</f>
        <v/>
      </c>
    </row>
    <row r="67">
      <c r="A67" s="6">
        <f>'คงเหลือ'!$A67</f>
        <v/>
      </c>
      <c r="B67" s="6">
        <f>'คงเหลือ'!$B67</f>
        <v/>
      </c>
      <c r="C67" s="6">
        <f>'คงเหลือ'!$C67</f>
        <v/>
      </c>
      <c r="D67" s="8">
        <f>'คงเหลือ'!$D67</f>
        <v/>
      </c>
      <c r="E67" s="12" t="n"/>
      <c r="F67" s="12" t="n"/>
      <c r="G67" s="12" t="n"/>
      <c r="H67" s="9">
        <f>IF(OR($A67="",COUNT($E67:$G67)=0),"",N($E67)*N('สินค้า'!$E65)+N($F67)*N('สินค้า'!$D65)+N($G67))</f>
        <v/>
      </c>
      <c r="I67" s="15">
        <f>IF($H67="","",$H67-$D67)</f>
        <v/>
      </c>
      <c r="J67" s="6">
        <f>IF($I67="","",IF($I67=0,"ตรง ไม่ต้องทำอะไร","ตรวจซ้ำ แล้วบันทึก ปรับยอด "&amp;$I67&amp;" ชิ้น"))</f>
        <v/>
      </c>
    </row>
    <row r="68">
      <c r="A68" s="6">
        <f>'คงเหลือ'!$A68</f>
        <v/>
      </c>
      <c r="B68" s="6">
        <f>'คงเหลือ'!$B68</f>
        <v/>
      </c>
      <c r="C68" s="6">
        <f>'คงเหลือ'!$C68</f>
        <v/>
      </c>
      <c r="D68" s="8">
        <f>'คงเหลือ'!$D68</f>
        <v/>
      </c>
      <c r="E68" s="12" t="n"/>
      <c r="F68" s="12" t="n"/>
      <c r="G68" s="12" t="n"/>
      <c r="H68" s="9">
        <f>IF(OR($A68="",COUNT($E68:$G68)=0),"",N($E68)*N('สินค้า'!$E66)+N($F68)*N('สินค้า'!$D66)+N($G68))</f>
        <v/>
      </c>
      <c r="I68" s="15">
        <f>IF($H68="","",$H68-$D68)</f>
        <v/>
      </c>
      <c r="J68" s="6">
        <f>IF($I68="","",IF($I68=0,"ตรง ไม่ต้องทำอะไร","ตรวจซ้ำ แล้วบันทึก ปรับยอด "&amp;$I68&amp;" ชิ้น"))</f>
        <v/>
      </c>
    </row>
    <row r="69">
      <c r="A69" s="6">
        <f>'คงเหลือ'!$A69</f>
        <v/>
      </c>
      <c r="B69" s="6">
        <f>'คงเหลือ'!$B69</f>
        <v/>
      </c>
      <c r="C69" s="6">
        <f>'คงเหลือ'!$C69</f>
        <v/>
      </c>
      <c r="D69" s="8">
        <f>'คงเหลือ'!$D69</f>
        <v/>
      </c>
      <c r="E69" s="12" t="n"/>
      <c r="F69" s="12" t="n"/>
      <c r="G69" s="12" t="n"/>
      <c r="H69" s="9">
        <f>IF(OR($A69="",COUNT($E69:$G69)=0),"",N($E69)*N('สินค้า'!$E67)+N($F69)*N('สินค้า'!$D67)+N($G69))</f>
        <v/>
      </c>
      <c r="I69" s="15">
        <f>IF($H69="","",$H69-$D69)</f>
        <v/>
      </c>
      <c r="J69" s="6">
        <f>IF($I69="","",IF($I69=0,"ตรง ไม่ต้องทำอะไร","ตรวจซ้ำ แล้วบันทึก ปรับยอด "&amp;$I69&amp;" ชิ้น"))</f>
        <v/>
      </c>
    </row>
    <row r="70">
      <c r="A70" s="6">
        <f>'คงเหลือ'!$A70</f>
        <v/>
      </c>
      <c r="B70" s="6">
        <f>'คงเหลือ'!$B70</f>
        <v/>
      </c>
      <c r="C70" s="6">
        <f>'คงเหลือ'!$C70</f>
        <v/>
      </c>
      <c r="D70" s="8">
        <f>'คงเหลือ'!$D70</f>
        <v/>
      </c>
      <c r="E70" s="12" t="n"/>
      <c r="F70" s="12" t="n"/>
      <c r="G70" s="12" t="n"/>
      <c r="H70" s="9">
        <f>IF(OR($A70="",COUNT($E70:$G70)=0),"",N($E70)*N('สินค้า'!$E68)+N($F70)*N('สินค้า'!$D68)+N($G70))</f>
        <v/>
      </c>
      <c r="I70" s="15">
        <f>IF($H70="","",$H70-$D70)</f>
        <v/>
      </c>
      <c r="J70" s="6">
        <f>IF($I70="","",IF($I70=0,"ตรง ไม่ต้องทำอะไร","ตรวจซ้ำ แล้วบันทึก ปรับยอด "&amp;$I70&amp;" ชิ้น"))</f>
        <v/>
      </c>
    </row>
    <row r="71">
      <c r="A71" s="6">
        <f>'คงเหลือ'!$A71</f>
        <v/>
      </c>
      <c r="B71" s="6">
        <f>'คงเหลือ'!$B71</f>
        <v/>
      </c>
      <c r="C71" s="6">
        <f>'คงเหลือ'!$C71</f>
        <v/>
      </c>
      <c r="D71" s="8">
        <f>'คงเหลือ'!$D71</f>
        <v/>
      </c>
      <c r="E71" s="12" t="n"/>
      <c r="F71" s="12" t="n"/>
      <c r="G71" s="12" t="n"/>
      <c r="H71" s="9">
        <f>IF(OR($A71="",COUNT($E71:$G71)=0),"",N($E71)*N('สินค้า'!$E69)+N($F71)*N('สินค้า'!$D69)+N($G71))</f>
        <v/>
      </c>
      <c r="I71" s="15">
        <f>IF($H71="","",$H71-$D71)</f>
        <v/>
      </c>
      <c r="J71" s="6">
        <f>IF($I71="","",IF($I71=0,"ตรง ไม่ต้องทำอะไร","ตรวจซ้ำ แล้วบันทึก ปรับยอด "&amp;$I71&amp;" ชิ้น"))</f>
        <v/>
      </c>
    </row>
    <row r="72">
      <c r="A72" s="6">
        <f>'คงเหลือ'!$A72</f>
        <v/>
      </c>
      <c r="B72" s="6">
        <f>'คงเหลือ'!$B72</f>
        <v/>
      </c>
      <c r="C72" s="6">
        <f>'คงเหลือ'!$C72</f>
        <v/>
      </c>
      <c r="D72" s="8">
        <f>'คงเหลือ'!$D72</f>
        <v/>
      </c>
      <c r="E72" s="12" t="n"/>
      <c r="F72" s="12" t="n"/>
      <c r="G72" s="12" t="n"/>
      <c r="H72" s="9">
        <f>IF(OR($A72="",COUNT($E72:$G72)=0),"",N($E72)*N('สินค้า'!$E70)+N($F72)*N('สินค้า'!$D70)+N($G72))</f>
        <v/>
      </c>
      <c r="I72" s="15">
        <f>IF($H72="","",$H72-$D72)</f>
        <v/>
      </c>
      <c r="J72" s="6">
        <f>IF($I72="","",IF($I72=0,"ตรง ไม่ต้องทำอะไร","ตรวจซ้ำ แล้วบันทึก ปรับยอด "&amp;$I72&amp;" ชิ้น"))</f>
        <v/>
      </c>
    </row>
    <row r="73">
      <c r="A73" s="6">
        <f>'คงเหลือ'!$A73</f>
        <v/>
      </c>
      <c r="B73" s="6">
        <f>'คงเหลือ'!$B73</f>
        <v/>
      </c>
      <c r="C73" s="6">
        <f>'คงเหลือ'!$C73</f>
        <v/>
      </c>
      <c r="D73" s="8">
        <f>'คงเหลือ'!$D73</f>
        <v/>
      </c>
      <c r="E73" s="12" t="n"/>
      <c r="F73" s="12" t="n"/>
      <c r="G73" s="12" t="n"/>
      <c r="H73" s="9">
        <f>IF(OR($A73="",COUNT($E73:$G73)=0),"",N($E73)*N('สินค้า'!$E71)+N($F73)*N('สินค้า'!$D71)+N($G73))</f>
        <v/>
      </c>
      <c r="I73" s="15">
        <f>IF($H73="","",$H73-$D73)</f>
        <v/>
      </c>
      <c r="J73" s="6">
        <f>IF($I73="","",IF($I73=0,"ตรง ไม่ต้องทำอะไร","ตรวจซ้ำ แล้วบันทึก ปรับยอด "&amp;$I73&amp;" ชิ้น"))</f>
        <v/>
      </c>
    </row>
    <row r="74">
      <c r="A74" s="6">
        <f>'คงเหลือ'!$A74</f>
        <v/>
      </c>
      <c r="B74" s="6">
        <f>'คงเหลือ'!$B74</f>
        <v/>
      </c>
      <c r="C74" s="6">
        <f>'คงเหลือ'!$C74</f>
        <v/>
      </c>
      <c r="D74" s="8">
        <f>'คงเหลือ'!$D74</f>
        <v/>
      </c>
      <c r="E74" s="12" t="n"/>
      <c r="F74" s="12" t="n"/>
      <c r="G74" s="12" t="n"/>
      <c r="H74" s="9">
        <f>IF(OR($A74="",COUNT($E74:$G74)=0),"",N($E74)*N('สินค้า'!$E72)+N($F74)*N('สินค้า'!$D72)+N($G74))</f>
        <v/>
      </c>
      <c r="I74" s="15">
        <f>IF($H74="","",$H74-$D74)</f>
        <v/>
      </c>
      <c r="J74" s="6">
        <f>IF($I74="","",IF($I74=0,"ตรง ไม่ต้องทำอะไร","ตรวจซ้ำ แล้วบันทึก ปรับยอด "&amp;$I74&amp;" ชิ้น"))</f>
        <v/>
      </c>
    </row>
    <row r="75">
      <c r="A75" s="6">
        <f>'คงเหลือ'!$A75</f>
        <v/>
      </c>
      <c r="B75" s="6">
        <f>'คงเหลือ'!$B75</f>
        <v/>
      </c>
      <c r="C75" s="6">
        <f>'คงเหลือ'!$C75</f>
        <v/>
      </c>
      <c r="D75" s="8">
        <f>'คงเหลือ'!$D75</f>
        <v/>
      </c>
      <c r="E75" s="12" t="n"/>
      <c r="F75" s="12" t="n"/>
      <c r="G75" s="12" t="n"/>
      <c r="H75" s="9">
        <f>IF(OR($A75="",COUNT($E75:$G75)=0),"",N($E75)*N('สินค้า'!$E73)+N($F75)*N('สินค้า'!$D73)+N($G75))</f>
        <v/>
      </c>
      <c r="I75" s="15">
        <f>IF($H75="","",$H75-$D75)</f>
        <v/>
      </c>
      <c r="J75" s="6">
        <f>IF($I75="","",IF($I75=0,"ตรง ไม่ต้องทำอะไร","ตรวจซ้ำ แล้วบันทึก ปรับยอด "&amp;$I75&amp;" ชิ้น"))</f>
        <v/>
      </c>
    </row>
    <row r="76">
      <c r="A76" s="6">
        <f>'คงเหลือ'!$A76</f>
        <v/>
      </c>
      <c r="B76" s="6">
        <f>'คงเหลือ'!$B76</f>
        <v/>
      </c>
      <c r="C76" s="6">
        <f>'คงเหลือ'!$C76</f>
        <v/>
      </c>
      <c r="D76" s="8">
        <f>'คงเหลือ'!$D76</f>
        <v/>
      </c>
      <c r="E76" s="12" t="n"/>
      <c r="F76" s="12" t="n"/>
      <c r="G76" s="12" t="n"/>
      <c r="H76" s="9">
        <f>IF(OR($A76="",COUNT($E76:$G76)=0),"",N($E76)*N('สินค้า'!$E74)+N($F76)*N('สินค้า'!$D74)+N($G76))</f>
        <v/>
      </c>
      <c r="I76" s="15">
        <f>IF($H76="","",$H76-$D76)</f>
        <v/>
      </c>
      <c r="J76" s="6">
        <f>IF($I76="","",IF($I76=0,"ตรง ไม่ต้องทำอะไร","ตรวจซ้ำ แล้วบันทึก ปรับยอด "&amp;$I76&amp;" ชิ้น"))</f>
        <v/>
      </c>
    </row>
    <row r="77">
      <c r="A77" s="6">
        <f>'คงเหลือ'!$A77</f>
        <v/>
      </c>
      <c r="B77" s="6">
        <f>'คงเหลือ'!$B77</f>
        <v/>
      </c>
      <c r="C77" s="6">
        <f>'คงเหลือ'!$C77</f>
        <v/>
      </c>
      <c r="D77" s="8">
        <f>'คงเหลือ'!$D77</f>
        <v/>
      </c>
      <c r="E77" s="12" t="n"/>
      <c r="F77" s="12" t="n"/>
      <c r="G77" s="12" t="n"/>
      <c r="H77" s="9">
        <f>IF(OR($A77="",COUNT($E77:$G77)=0),"",N($E77)*N('สินค้า'!$E75)+N($F77)*N('สินค้า'!$D75)+N($G77))</f>
        <v/>
      </c>
      <c r="I77" s="15">
        <f>IF($H77="","",$H77-$D77)</f>
        <v/>
      </c>
      <c r="J77" s="6">
        <f>IF($I77="","",IF($I77=0,"ตรง ไม่ต้องทำอะไร","ตรวจซ้ำ แล้วบันทึก ปรับยอด "&amp;$I77&amp;" ชิ้น"))</f>
        <v/>
      </c>
    </row>
    <row r="78">
      <c r="A78" s="6">
        <f>'คงเหลือ'!$A78</f>
        <v/>
      </c>
      <c r="B78" s="6">
        <f>'คงเหลือ'!$B78</f>
        <v/>
      </c>
      <c r="C78" s="6">
        <f>'คงเหลือ'!$C78</f>
        <v/>
      </c>
      <c r="D78" s="8">
        <f>'คงเหลือ'!$D78</f>
        <v/>
      </c>
      <c r="E78" s="12" t="n"/>
      <c r="F78" s="12" t="n"/>
      <c r="G78" s="12" t="n"/>
      <c r="H78" s="9">
        <f>IF(OR($A78="",COUNT($E78:$G78)=0),"",N($E78)*N('สินค้า'!$E76)+N($F78)*N('สินค้า'!$D76)+N($G78))</f>
        <v/>
      </c>
      <c r="I78" s="15">
        <f>IF($H78="","",$H78-$D78)</f>
        <v/>
      </c>
      <c r="J78" s="6">
        <f>IF($I78="","",IF($I78=0,"ตรง ไม่ต้องทำอะไร","ตรวจซ้ำ แล้วบันทึก ปรับยอด "&amp;$I78&amp;" ชิ้น"))</f>
        <v/>
      </c>
    </row>
    <row r="79">
      <c r="A79" s="6">
        <f>'คงเหลือ'!$A79</f>
        <v/>
      </c>
      <c r="B79" s="6">
        <f>'คงเหลือ'!$B79</f>
        <v/>
      </c>
      <c r="C79" s="6">
        <f>'คงเหลือ'!$C79</f>
        <v/>
      </c>
      <c r="D79" s="8">
        <f>'คงเหลือ'!$D79</f>
        <v/>
      </c>
      <c r="E79" s="12" t="n"/>
      <c r="F79" s="12" t="n"/>
      <c r="G79" s="12" t="n"/>
      <c r="H79" s="9">
        <f>IF(OR($A79="",COUNT($E79:$G79)=0),"",N($E79)*N('สินค้า'!$E77)+N($F79)*N('สินค้า'!$D77)+N($G79))</f>
        <v/>
      </c>
      <c r="I79" s="15">
        <f>IF($H79="","",$H79-$D79)</f>
        <v/>
      </c>
      <c r="J79" s="6">
        <f>IF($I79="","",IF($I79=0,"ตรง ไม่ต้องทำอะไร","ตรวจซ้ำ แล้วบันทึก ปรับยอด "&amp;$I79&amp;" ชิ้น"))</f>
        <v/>
      </c>
    </row>
    <row r="80">
      <c r="A80" s="6">
        <f>'คงเหลือ'!$A80</f>
        <v/>
      </c>
      <c r="B80" s="6">
        <f>'คงเหลือ'!$B80</f>
        <v/>
      </c>
      <c r="C80" s="6">
        <f>'คงเหลือ'!$C80</f>
        <v/>
      </c>
      <c r="D80" s="8">
        <f>'คงเหลือ'!$D80</f>
        <v/>
      </c>
      <c r="E80" s="12" t="n"/>
      <c r="F80" s="12" t="n"/>
      <c r="G80" s="12" t="n"/>
      <c r="H80" s="9">
        <f>IF(OR($A80="",COUNT($E80:$G80)=0),"",N($E80)*N('สินค้า'!$E78)+N($F80)*N('สินค้า'!$D78)+N($G80))</f>
        <v/>
      </c>
      <c r="I80" s="15">
        <f>IF($H80="","",$H80-$D80)</f>
        <v/>
      </c>
      <c r="J80" s="6">
        <f>IF($I80="","",IF($I80=0,"ตรง ไม่ต้องทำอะไร","ตรวจซ้ำ แล้วบันทึก ปรับยอด "&amp;$I80&amp;" ชิ้น"))</f>
        <v/>
      </c>
    </row>
    <row r="81">
      <c r="A81" s="6">
        <f>'คงเหลือ'!$A81</f>
        <v/>
      </c>
      <c r="B81" s="6">
        <f>'คงเหลือ'!$B81</f>
        <v/>
      </c>
      <c r="C81" s="6">
        <f>'คงเหลือ'!$C81</f>
        <v/>
      </c>
      <c r="D81" s="8">
        <f>'คงเหลือ'!$D81</f>
        <v/>
      </c>
      <c r="E81" s="12" t="n"/>
      <c r="F81" s="12" t="n"/>
      <c r="G81" s="12" t="n"/>
      <c r="H81" s="9">
        <f>IF(OR($A81="",COUNT($E81:$G81)=0),"",N($E81)*N('สินค้า'!$E79)+N($F81)*N('สินค้า'!$D79)+N($G81))</f>
        <v/>
      </c>
      <c r="I81" s="15">
        <f>IF($H81="","",$H81-$D81)</f>
        <v/>
      </c>
      <c r="J81" s="6">
        <f>IF($I81="","",IF($I81=0,"ตรง ไม่ต้องทำอะไร","ตรวจซ้ำ แล้วบันทึก ปรับยอด "&amp;$I81&amp;" ชิ้น"))</f>
        <v/>
      </c>
    </row>
    <row r="82">
      <c r="A82" s="6">
        <f>'คงเหลือ'!$A82</f>
        <v/>
      </c>
      <c r="B82" s="6">
        <f>'คงเหลือ'!$B82</f>
        <v/>
      </c>
      <c r="C82" s="6">
        <f>'คงเหลือ'!$C82</f>
        <v/>
      </c>
      <c r="D82" s="8">
        <f>'คงเหลือ'!$D82</f>
        <v/>
      </c>
      <c r="E82" s="12" t="n"/>
      <c r="F82" s="12" t="n"/>
      <c r="G82" s="12" t="n"/>
      <c r="H82" s="9">
        <f>IF(OR($A82="",COUNT($E82:$G82)=0),"",N($E82)*N('สินค้า'!$E80)+N($F82)*N('สินค้า'!$D80)+N($G82))</f>
        <v/>
      </c>
      <c r="I82" s="15">
        <f>IF($H82="","",$H82-$D82)</f>
        <v/>
      </c>
      <c r="J82" s="6">
        <f>IF($I82="","",IF($I82=0,"ตรง ไม่ต้องทำอะไร","ตรวจซ้ำ แล้วบันทึก ปรับยอด "&amp;$I82&amp;" ชิ้น"))</f>
        <v/>
      </c>
    </row>
    <row r="83">
      <c r="A83" s="6">
        <f>'คงเหลือ'!$A83</f>
        <v/>
      </c>
      <c r="B83" s="6">
        <f>'คงเหลือ'!$B83</f>
        <v/>
      </c>
      <c r="C83" s="6">
        <f>'คงเหลือ'!$C83</f>
        <v/>
      </c>
      <c r="D83" s="8">
        <f>'คงเหลือ'!$D83</f>
        <v/>
      </c>
      <c r="E83" s="12" t="n"/>
      <c r="F83" s="12" t="n"/>
      <c r="G83" s="12" t="n"/>
      <c r="H83" s="9">
        <f>IF(OR($A83="",COUNT($E83:$G83)=0),"",N($E83)*N('สินค้า'!$E81)+N($F83)*N('สินค้า'!$D81)+N($G83))</f>
        <v/>
      </c>
      <c r="I83" s="15">
        <f>IF($H83="","",$H83-$D83)</f>
        <v/>
      </c>
      <c r="J83" s="6">
        <f>IF($I83="","",IF($I83=0,"ตรง ไม่ต้องทำอะไร","ตรวจซ้ำ แล้วบันทึก ปรับยอด "&amp;$I83&amp;" ชิ้น"))</f>
        <v/>
      </c>
    </row>
    <row r="84">
      <c r="A84" s="6">
        <f>'คงเหลือ'!$A84</f>
        <v/>
      </c>
      <c r="B84" s="6">
        <f>'คงเหลือ'!$B84</f>
        <v/>
      </c>
      <c r="C84" s="6">
        <f>'คงเหลือ'!$C84</f>
        <v/>
      </c>
      <c r="D84" s="8">
        <f>'คงเหลือ'!$D84</f>
        <v/>
      </c>
      <c r="E84" s="12" t="n"/>
      <c r="F84" s="12" t="n"/>
      <c r="G84" s="12" t="n"/>
      <c r="H84" s="9">
        <f>IF(OR($A84="",COUNT($E84:$G84)=0),"",N($E84)*N('สินค้า'!$E82)+N($F84)*N('สินค้า'!$D82)+N($G84))</f>
        <v/>
      </c>
      <c r="I84" s="15">
        <f>IF($H84="","",$H84-$D84)</f>
        <v/>
      </c>
      <c r="J84" s="6">
        <f>IF($I84="","",IF($I84=0,"ตรง ไม่ต้องทำอะไร","ตรวจซ้ำ แล้วบันทึก ปรับยอด "&amp;$I84&amp;" ชิ้น"))</f>
        <v/>
      </c>
    </row>
    <row r="85">
      <c r="A85" s="6">
        <f>'คงเหลือ'!$A85</f>
        <v/>
      </c>
      <c r="B85" s="6">
        <f>'คงเหลือ'!$B85</f>
        <v/>
      </c>
      <c r="C85" s="6">
        <f>'คงเหลือ'!$C85</f>
        <v/>
      </c>
      <c r="D85" s="8">
        <f>'คงเหลือ'!$D85</f>
        <v/>
      </c>
      <c r="E85" s="12" t="n"/>
      <c r="F85" s="12" t="n"/>
      <c r="G85" s="12" t="n"/>
      <c r="H85" s="9">
        <f>IF(OR($A85="",COUNT($E85:$G85)=0),"",N($E85)*N('สินค้า'!$E83)+N($F85)*N('สินค้า'!$D83)+N($G85))</f>
        <v/>
      </c>
      <c r="I85" s="15">
        <f>IF($H85="","",$H85-$D85)</f>
        <v/>
      </c>
      <c r="J85" s="6">
        <f>IF($I85="","",IF($I85=0,"ตรง ไม่ต้องทำอะไร","ตรวจซ้ำ แล้วบันทึก ปรับยอด "&amp;$I85&amp;" ชิ้น"))</f>
        <v/>
      </c>
    </row>
    <row r="86">
      <c r="A86" s="6">
        <f>'คงเหลือ'!$A86</f>
        <v/>
      </c>
      <c r="B86" s="6">
        <f>'คงเหลือ'!$B86</f>
        <v/>
      </c>
      <c r="C86" s="6">
        <f>'คงเหลือ'!$C86</f>
        <v/>
      </c>
      <c r="D86" s="8">
        <f>'คงเหลือ'!$D86</f>
        <v/>
      </c>
      <c r="E86" s="12" t="n"/>
      <c r="F86" s="12" t="n"/>
      <c r="G86" s="12" t="n"/>
      <c r="H86" s="9">
        <f>IF(OR($A86="",COUNT($E86:$G86)=0),"",N($E86)*N('สินค้า'!$E84)+N($F86)*N('สินค้า'!$D84)+N($G86))</f>
        <v/>
      </c>
      <c r="I86" s="15">
        <f>IF($H86="","",$H86-$D86)</f>
        <v/>
      </c>
      <c r="J86" s="6">
        <f>IF($I86="","",IF($I86=0,"ตรง ไม่ต้องทำอะไร","ตรวจซ้ำ แล้วบันทึก ปรับยอด "&amp;$I86&amp;" ชิ้น"))</f>
        <v/>
      </c>
    </row>
    <row r="87">
      <c r="A87" s="6">
        <f>'คงเหลือ'!$A87</f>
        <v/>
      </c>
      <c r="B87" s="6">
        <f>'คงเหลือ'!$B87</f>
        <v/>
      </c>
      <c r="C87" s="6">
        <f>'คงเหลือ'!$C87</f>
        <v/>
      </c>
      <c r="D87" s="8">
        <f>'คงเหลือ'!$D87</f>
        <v/>
      </c>
      <c r="E87" s="12" t="n"/>
      <c r="F87" s="12" t="n"/>
      <c r="G87" s="12" t="n"/>
      <c r="H87" s="9">
        <f>IF(OR($A87="",COUNT($E87:$G87)=0),"",N($E87)*N('สินค้า'!$E85)+N($F87)*N('สินค้า'!$D85)+N($G87))</f>
        <v/>
      </c>
      <c r="I87" s="15">
        <f>IF($H87="","",$H87-$D87)</f>
        <v/>
      </c>
      <c r="J87" s="6">
        <f>IF($I87="","",IF($I87=0,"ตรง ไม่ต้องทำอะไร","ตรวจซ้ำ แล้วบันทึก ปรับยอด "&amp;$I87&amp;" ชิ้น"))</f>
        <v/>
      </c>
    </row>
    <row r="88">
      <c r="A88" s="6">
        <f>'คงเหลือ'!$A88</f>
        <v/>
      </c>
      <c r="B88" s="6">
        <f>'คงเหลือ'!$B88</f>
        <v/>
      </c>
      <c r="C88" s="6">
        <f>'คงเหลือ'!$C88</f>
        <v/>
      </c>
      <c r="D88" s="8">
        <f>'คงเหลือ'!$D88</f>
        <v/>
      </c>
      <c r="E88" s="12" t="n"/>
      <c r="F88" s="12" t="n"/>
      <c r="G88" s="12" t="n"/>
      <c r="H88" s="9">
        <f>IF(OR($A88="",COUNT($E88:$G88)=0),"",N($E88)*N('สินค้า'!$E86)+N($F88)*N('สินค้า'!$D86)+N($G88))</f>
        <v/>
      </c>
      <c r="I88" s="15">
        <f>IF($H88="","",$H88-$D88)</f>
        <v/>
      </c>
      <c r="J88" s="6">
        <f>IF($I88="","",IF($I88=0,"ตรง ไม่ต้องทำอะไร","ตรวจซ้ำ แล้วบันทึก ปรับยอด "&amp;$I88&amp;" ชิ้น"))</f>
        <v/>
      </c>
    </row>
    <row r="89">
      <c r="A89" s="6">
        <f>'คงเหลือ'!$A89</f>
        <v/>
      </c>
      <c r="B89" s="6">
        <f>'คงเหลือ'!$B89</f>
        <v/>
      </c>
      <c r="C89" s="6">
        <f>'คงเหลือ'!$C89</f>
        <v/>
      </c>
      <c r="D89" s="8">
        <f>'คงเหลือ'!$D89</f>
        <v/>
      </c>
      <c r="E89" s="12" t="n"/>
      <c r="F89" s="12" t="n"/>
      <c r="G89" s="12" t="n"/>
      <c r="H89" s="9">
        <f>IF(OR($A89="",COUNT($E89:$G89)=0),"",N($E89)*N('สินค้า'!$E87)+N($F89)*N('สินค้า'!$D87)+N($G89))</f>
        <v/>
      </c>
      <c r="I89" s="15">
        <f>IF($H89="","",$H89-$D89)</f>
        <v/>
      </c>
      <c r="J89" s="6">
        <f>IF($I89="","",IF($I89=0,"ตรง ไม่ต้องทำอะไร","ตรวจซ้ำ แล้วบันทึก ปรับยอด "&amp;$I89&amp;" ชิ้น"))</f>
        <v/>
      </c>
    </row>
    <row r="90">
      <c r="A90" s="6">
        <f>'คงเหลือ'!$A90</f>
        <v/>
      </c>
      <c r="B90" s="6">
        <f>'คงเหลือ'!$B90</f>
        <v/>
      </c>
      <c r="C90" s="6">
        <f>'คงเหลือ'!$C90</f>
        <v/>
      </c>
      <c r="D90" s="8">
        <f>'คงเหลือ'!$D90</f>
        <v/>
      </c>
      <c r="E90" s="12" t="n"/>
      <c r="F90" s="12" t="n"/>
      <c r="G90" s="12" t="n"/>
      <c r="H90" s="9">
        <f>IF(OR($A90="",COUNT($E90:$G90)=0),"",N($E90)*N('สินค้า'!$E88)+N($F90)*N('สินค้า'!$D88)+N($G90))</f>
        <v/>
      </c>
      <c r="I90" s="15">
        <f>IF($H90="","",$H90-$D90)</f>
        <v/>
      </c>
      <c r="J90" s="6">
        <f>IF($I90="","",IF($I90=0,"ตรง ไม่ต้องทำอะไร","ตรวจซ้ำ แล้วบันทึก ปรับยอด "&amp;$I90&amp;" ชิ้น"))</f>
        <v/>
      </c>
    </row>
    <row r="91">
      <c r="A91" s="6">
        <f>'คงเหลือ'!$A91</f>
        <v/>
      </c>
      <c r="B91" s="6">
        <f>'คงเหลือ'!$B91</f>
        <v/>
      </c>
      <c r="C91" s="6">
        <f>'คงเหลือ'!$C91</f>
        <v/>
      </c>
      <c r="D91" s="8">
        <f>'คงเหลือ'!$D91</f>
        <v/>
      </c>
      <c r="E91" s="12" t="n"/>
      <c r="F91" s="12" t="n"/>
      <c r="G91" s="12" t="n"/>
      <c r="H91" s="9">
        <f>IF(OR($A91="",COUNT($E91:$G91)=0),"",N($E91)*N('สินค้า'!$E89)+N($F91)*N('สินค้า'!$D89)+N($G91))</f>
        <v/>
      </c>
      <c r="I91" s="15">
        <f>IF($H91="","",$H91-$D91)</f>
        <v/>
      </c>
      <c r="J91" s="6">
        <f>IF($I91="","",IF($I91=0,"ตรง ไม่ต้องทำอะไร","ตรวจซ้ำ แล้วบันทึก ปรับยอด "&amp;$I91&amp;" ชิ้น"))</f>
        <v/>
      </c>
    </row>
    <row r="92">
      <c r="A92" s="6">
        <f>'คงเหลือ'!$A92</f>
        <v/>
      </c>
      <c r="B92" s="6">
        <f>'คงเหลือ'!$B92</f>
        <v/>
      </c>
      <c r="C92" s="6">
        <f>'คงเหลือ'!$C92</f>
        <v/>
      </c>
      <c r="D92" s="8">
        <f>'คงเหลือ'!$D92</f>
        <v/>
      </c>
      <c r="E92" s="12" t="n"/>
      <c r="F92" s="12" t="n"/>
      <c r="G92" s="12" t="n"/>
      <c r="H92" s="9">
        <f>IF(OR($A92="",COUNT($E92:$G92)=0),"",N($E92)*N('สินค้า'!$E90)+N($F92)*N('สินค้า'!$D90)+N($G92))</f>
        <v/>
      </c>
      <c r="I92" s="15">
        <f>IF($H92="","",$H92-$D92)</f>
        <v/>
      </c>
      <c r="J92" s="6">
        <f>IF($I92="","",IF($I92=0,"ตรง ไม่ต้องทำอะไร","ตรวจซ้ำ แล้วบันทึก ปรับยอด "&amp;$I92&amp;" ชิ้น"))</f>
        <v/>
      </c>
    </row>
    <row r="93">
      <c r="A93" s="6">
        <f>'คงเหลือ'!$A93</f>
        <v/>
      </c>
      <c r="B93" s="6">
        <f>'คงเหลือ'!$B93</f>
        <v/>
      </c>
      <c r="C93" s="6">
        <f>'คงเหลือ'!$C93</f>
        <v/>
      </c>
      <c r="D93" s="8">
        <f>'คงเหลือ'!$D93</f>
        <v/>
      </c>
      <c r="E93" s="12" t="n"/>
      <c r="F93" s="12" t="n"/>
      <c r="G93" s="12" t="n"/>
      <c r="H93" s="9">
        <f>IF(OR($A93="",COUNT($E93:$G93)=0),"",N($E93)*N('สินค้า'!$E91)+N($F93)*N('สินค้า'!$D91)+N($G93))</f>
        <v/>
      </c>
      <c r="I93" s="15">
        <f>IF($H93="","",$H93-$D93)</f>
        <v/>
      </c>
      <c r="J93" s="6">
        <f>IF($I93="","",IF($I93=0,"ตรง ไม่ต้องทำอะไร","ตรวจซ้ำ แล้วบันทึก ปรับยอด "&amp;$I93&amp;" ชิ้น"))</f>
        <v/>
      </c>
    </row>
    <row r="94">
      <c r="A94" s="6">
        <f>'คงเหลือ'!$A94</f>
        <v/>
      </c>
      <c r="B94" s="6">
        <f>'คงเหลือ'!$B94</f>
        <v/>
      </c>
      <c r="C94" s="6">
        <f>'คงเหลือ'!$C94</f>
        <v/>
      </c>
      <c r="D94" s="8">
        <f>'คงเหลือ'!$D94</f>
        <v/>
      </c>
      <c r="E94" s="12" t="n"/>
      <c r="F94" s="12" t="n"/>
      <c r="G94" s="12" t="n"/>
      <c r="H94" s="9">
        <f>IF(OR($A94="",COUNT($E94:$G94)=0),"",N($E94)*N('สินค้า'!$E92)+N($F94)*N('สินค้า'!$D92)+N($G94))</f>
        <v/>
      </c>
      <c r="I94" s="15">
        <f>IF($H94="","",$H94-$D94)</f>
        <v/>
      </c>
      <c r="J94" s="6">
        <f>IF($I94="","",IF($I94=0,"ตรง ไม่ต้องทำอะไร","ตรวจซ้ำ แล้วบันทึก ปรับยอด "&amp;$I94&amp;" ชิ้น"))</f>
        <v/>
      </c>
    </row>
    <row r="95">
      <c r="A95" s="6">
        <f>'คงเหลือ'!$A95</f>
        <v/>
      </c>
      <c r="B95" s="6">
        <f>'คงเหลือ'!$B95</f>
        <v/>
      </c>
      <c r="C95" s="6">
        <f>'คงเหลือ'!$C95</f>
        <v/>
      </c>
      <c r="D95" s="8">
        <f>'คงเหลือ'!$D95</f>
        <v/>
      </c>
      <c r="E95" s="12" t="n"/>
      <c r="F95" s="12" t="n"/>
      <c r="G95" s="12" t="n"/>
      <c r="H95" s="9">
        <f>IF(OR($A95="",COUNT($E95:$G95)=0),"",N($E95)*N('สินค้า'!$E93)+N($F95)*N('สินค้า'!$D93)+N($G95))</f>
        <v/>
      </c>
      <c r="I95" s="15">
        <f>IF($H95="","",$H95-$D95)</f>
        <v/>
      </c>
      <c r="J95" s="6">
        <f>IF($I95="","",IF($I95=0,"ตรง ไม่ต้องทำอะไร","ตรวจซ้ำ แล้วบันทึก ปรับยอด "&amp;$I95&amp;" ชิ้น"))</f>
        <v/>
      </c>
    </row>
    <row r="96">
      <c r="A96" s="6">
        <f>'คงเหลือ'!$A96</f>
        <v/>
      </c>
      <c r="B96" s="6">
        <f>'คงเหลือ'!$B96</f>
        <v/>
      </c>
      <c r="C96" s="6">
        <f>'คงเหลือ'!$C96</f>
        <v/>
      </c>
      <c r="D96" s="8">
        <f>'คงเหลือ'!$D96</f>
        <v/>
      </c>
      <c r="E96" s="12" t="n"/>
      <c r="F96" s="12" t="n"/>
      <c r="G96" s="12" t="n"/>
      <c r="H96" s="9">
        <f>IF(OR($A96="",COUNT($E96:$G96)=0),"",N($E96)*N('สินค้า'!$E94)+N($F96)*N('สินค้า'!$D94)+N($G96))</f>
        <v/>
      </c>
      <c r="I96" s="15">
        <f>IF($H96="","",$H96-$D96)</f>
        <v/>
      </c>
      <c r="J96" s="6">
        <f>IF($I96="","",IF($I96=0,"ตรง ไม่ต้องทำอะไร","ตรวจซ้ำ แล้วบันทึก ปรับยอด "&amp;$I96&amp;" ชิ้น"))</f>
        <v/>
      </c>
    </row>
    <row r="97">
      <c r="A97" s="6">
        <f>'คงเหลือ'!$A97</f>
        <v/>
      </c>
      <c r="B97" s="6">
        <f>'คงเหลือ'!$B97</f>
        <v/>
      </c>
      <c r="C97" s="6">
        <f>'คงเหลือ'!$C97</f>
        <v/>
      </c>
      <c r="D97" s="8">
        <f>'คงเหลือ'!$D97</f>
        <v/>
      </c>
      <c r="E97" s="12" t="n"/>
      <c r="F97" s="12" t="n"/>
      <c r="G97" s="12" t="n"/>
      <c r="H97" s="9">
        <f>IF(OR($A97="",COUNT($E97:$G97)=0),"",N($E97)*N('สินค้า'!$E95)+N($F97)*N('สินค้า'!$D95)+N($G97))</f>
        <v/>
      </c>
      <c r="I97" s="15">
        <f>IF($H97="","",$H97-$D97)</f>
        <v/>
      </c>
      <c r="J97" s="6">
        <f>IF($I97="","",IF($I97=0,"ตรง ไม่ต้องทำอะไร","ตรวจซ้ำ แล้วบันทึก ปรับยอด "&amp;$I97&amp;" ชิ้น"))</f>
        <v/>
      </c>
    </row>
    <row r="98">
      <c r="A98" s="6">
        <f>'คงเหลือ'!$A98</f>
        <v/>
      </c>
      <c r="B98" s="6">
        <f>'คงเหลือ'!$B98</f>
        <v/>
      </c>
      <c r="C98" s="6">
        <f>'คงเหลือ'!$C98</f>
        <v/>
      </c>
      <c r="D98" s="8">
        <f>'คงเหลือ'!$D98</f>
        <v/>
      </c>
      <c r="E98" s="12" t="n"/>
      <c r="F98" s="12" t="n"/>
      <c r="G98" s="12" t="n"/>
      <c r="H98" s="9">
        <f>IF(OR($A98="",COUNT($E98:$G98)=0),"",N($E98)*N('สินค้า'!$E96)+N($F98)*N('สินค้า'!$D96)+N($G98))</f>
        <v/>
      </c>
      <c r="I98" s="15">
        <f>IF($H98="","",$H98-$D98)</f>
        <v/>
      </c>
      <c r="J98" s="6">
        <f>IF($I98="","",IF($I98=0,"ตรง ไม่ต้องทำอะไร","ตรวจซ้ำ แล้วบันทึก ปรับยอด "&amp;$I98&amp;" ชิ้น"))</f>
        <v/>
      </c>
    </row>
    <row r="99">
      <c r="A99" s="6">
        <f>'คงเหลือ'!$A99</f>
        <v/>
      </c>
      <c r="B99" s="6">
        <f>'คงเหลือ'!$B99</f>
        <v/>
      </c>
      <c r="C99" s="6">
        <f>'คงเหลือ'!$C99</f>
        <v/>
      </c>
      <c r="D99" s="8">
        <f>'คงเหลือ'!$D99</f>
        <v/>
      </c>
      <c r="E99" s="12" t="n"/>
      <c r="F99" s="12" t="n"/>
      <c r="G99" s="12" t="n"/>
      <c r="H99" s="9">
        <f>IF(OR($A99="",COUNT($E99:$G99)=0),"",N($E99)*N('สินค้า'!$E97)+N($F99)*N('สินค้า'!$D97)+N($G99))</f>
        <v/>
      </c>
      <c r="I99" s="15">
        <f>IF($H99="","",$H99-$D99)</f>
        <v/>
      </c>
      <c r="J99" s="6">
        <f>IF($I99="","",IF($I99=0,"ตรง ไม่ต้องทำอะไร","ตรวจซ้ำ แล้วบันทึก ปรับยอด "&amp;$I99&amp;" ชิ้น"))</f>
        <v/>
      </c>
    </row>
    <row r="100">
      <c r="A100" s="6">
        <f>'คงเหลือ'!$A100</f>
        <v/>
      </c>
      <c r="B100" s="6">
        <f>'คงเหลือ'!$B100</f>
        <v/>
      </c>
      <c r="C100" s="6">
        <f>'คงเหลือ'!$C100</f>
        <v/>
      </c>
      <c r="D100" s="8">
        <f>'คงเหลือ'!$D100</f>
        <v/>
      </c>
      <c r="E100" s="12" t="n"/>
      <c r="F100" s="12" t="n"/>
      <c r="G100" s="12" t="n"/>
      <c r="H100" s="9">
        <f>IF(OR($A100="",COUNT($E100:$G100)=0),"",N($E100)*N('สินค้า'!$E98)+N($F100)*N('สินค้า'!$D98)+N($G100))</f>
        <v/>
      </c>
      <c r="I100" s="15">
        <f>IF($H100="","",$H100-$D100)</f>
        <v/>
      </c>
      <c r="J100" s="6">
        <f>IF($I100="","",IF($I100=0,"ตรง ไม่ต้องทำอะไร","ตรวจซ้ำ แล้วบันทึก ปรับยอด "&amp;$I100&amp;" ชิ้น"))</f>
        <v/>
      </c>
    </row>
    <row r="101">
      <c r="A101" s="6">
        <f>'คงเหลือ'!$A101</f>
        <v/>
      </c>
      <c r="B101" s="6">
        <f>'คงเหลือ'!$B101</f>
        <v/>
      </c>
      <c r="C101" s="6">
        <f>'คงเหลือ'!$C101</f>
        <v/>
      </c>
      <c r="D101" s="8">
        <f>'คงเหลือ'!$D101</f>
        <v/>
      </c>
      <c r="E101" s="12" t="n"/>
      <c r="F101" s="12" t="n"/>
      <c r="G101" s="12" t="n"/>
      <c r="H101" s="9">
        <f>IF(OR($A101="",COUNT($E101:$G101)=0),"",N($E101)*N('สินค้า'!$E99)+N($F101)*N('สินค้า'!$D99)+N($G101))</f>
        <v/>
      </c>
      <c r="I101" s="15">
        <f>IF($H101="","",$H101-$D101)</f>
        <v/>
      </c>
      <c r="J101" s="6">
        <f>IF($I101="","",IF($I101=0,"ตรง ไม่ต้องทำอะไร","ตรวจซ้ำ แล้วบันทึก ปรับยอด "&amp;$I101&amp;" ชิ้น"))</f>
        <v/>
      </c>
    </row>
    <row r="102">
      <c r="A102" s="6">
        <f>'คงเหลือ'!$A102</f>
        <v/>
      </c>
      <c r="B102" s="6">
        <f>'คงเหลือ'!$B102</f>
        <v/>
      </c>
      <c r="C102" s="6">
        <f>'คงเหลือ'!$C102</f>
        <v/>
      </c>
      <c r="D102" s="8">
        <f>'คงเหลือ'!$D102</f>
        <v/>
      </c>
      <c r="E102" s="12" t="n"/>
      <c r="F102" s="12" t="n"/>
      <c r="G102" s="12" t="n"/>
      <c r="H102" s="9">
        <f>IF(OR($A102="",COUNT($E102:$G102)=0),"",N($E102)*N('สินค้า'!$E100)+N($F102)*N('สินค้า'!$D100)+N($G102))</f>
        <v/>
      </c>
      <c r="I102" s="15">
        <f>IF($H102="","",$H102-$D102)</f>
        <v/>
      </c>
      <c r="J102" s="6">
        <f>IF($I102="","",IF($I102=0,"ตรง ไม่ต้องทำอะไร","ตรวจซ้ำ แล้วบันทึก ปรับยอด "&amp;$I102&amp;" ชิ้น"))</f>
        <v/>
      </c>
    </row>
    <row r="103">
      <c r="A103" s="6">
        <f>'คงเหลือ'!$A103</f>
        <v/>
      </c>
      <c r="B103" s="6">
        <f>'คงเหลือ'!$B103</f>
        <v/>
      </c>
      <c r="C103" s="6">
        <f>'คงเหลือ'!$C103</f>
        <v/>
      </c>
      <c r="D103" s="8">
        <f>'คงเหลือ'!$D103</f>
        <v/>
      </c>
      <c r="E103" s="12" t="n"/>
      <c r="F103" s="12" t="n"/>
      <c r="G103" s="12" t="n"/>
      <c r="H103" s="9">
        <f>IF(OR($A103="",COUNT($E103:$G103)=0),"",N($E103)*N('สินค้า'!$E101)+N($F103)*N('สินค้า'!$D101)+N($G103))</f>
        <v/>
      </c>
      <c r="I103" s="15">
        <f>IF($H103="","",$H103-$D103)</f>
        <v/>
      </c>
      <c r="J103" s="6">
        <f>IF($I103="","",IF($I103=0,"ตรง ไม่ต้องทำอะไร","ตรวจซ้ำ แล้วบันทึก ปรับยอด "&amp;$I103&amp;" ชิ้น"))</f>
        <v/>
      </c>
    </row>
    <row r="104">
      <c r="A104" s="6">
        <f>'คงเหลือ'!$A104</f>
        <v/>
      </c>
      <c r="B104" s="6">
        <f>'คงเหลือ'!$B104</f>
        <v/>
      </c>
      <c r="C104" s="6">
        <f>'คงเหลือ'!$C104</f>
        <v/>
      </c>
      <c r="D104" s="8">
        <f>'คงเหลือ'!$D104</f>
        <v/>
      </c>
      <c r="E104" s="12" t="n"/>
      <c r="F104" s="12" t="n"/>
      <c r="G104" s="12" t="n"/>
      <c r="H104" s="9">
        <f>IF(OR($A104="",COUNT($E104:$G104)=0),"",N($E104)*N('สินค้า'!$E102)+N($F104)*N('สินค้า'!$D102)+N($G104))</f>
        <v/>
      </c>
      <c r="I104" s="15">
        <f>IF($H104="","",$H104-$D104)</f>
        <v/>
      </c>
      <c r="J104" s="6">
        <f>IF($I104="","",IF($I104=0,"ตรง ไม่ต้องทำอะไร","ตรวจซ้ำ แล้วบันทึก ปรับยอด "&amp;$I104&amp;" ชิ้น"))</f>
        <v/>
      </c>
    </row>
    <row r="105">
      <c r="A105" s="6">
        <f>'คงเหลือ'!$A105</f>
        <v/>
      </c>
      <c r="B105" s="6">
        <f>'คงเหลือ'!$B105</f>
        <v/>
      </c>
      <c r="C105" s="6">
        <f>'คงเหลือ'!$C105</f>
        <v/>
      </c>
      <c r="D105" s="8">
        <f>'คงเหลือ'!$D105</f>
        <v/>
      </c>
      <c r="E105" s="12" t="n"/>
      <c r="F105" s="12" t="n"/>
      <c r="G105" s="12" t="n"/>
      <c r="H105" s="9">
        <f>IF(OR($A105="",COUNT($E105:$G105)=0),"",N($E105)*N('สินค้า'!$E103)+N($F105)*N('สินค้า'!$D103)+N($G105))</f>
        <v/>
      </c>
      <c r="I105" s="15">
        <f>IF($H105="","",$H105-$D105)</f>
        <v/>
      </c>
      <c r="J105" s="6">
        <f>IF($I105="","",IF($I105=0,"ตรง ไม่ต้องทำอะไร","ตรวจซ้ำ แล้วบันทึก ปรับยอด "&amp;$I105&amp;" ชิ้น"))</f>
        <v/>
      </c>
    </row>
    <row r="106">
      <c r="A106" s="6">
        <f>'คงเหลือ'!$A106</f>
        <v/>
      </c>
      <c r="B106" s="6">
        <f>'คงเหลือ'!$B106</f>
        <v/>
      </c>
      <c r="C106" s="6">
        <f>'คงเหลือ'!$C106</f>
        <v/>
      </c>
      <c r="D106" s="8">
        <f>'คงเหลือ'!$D106</f>
        <v/>
      </c>
      <c r="E106" s="12" t="n"/>
      <c r="F106" s="12" t="n"/>
      <c r="G106" s="12" t="n"/>
      <c r="H106" s="9">
        <f>IF(OR($A106="",COUNT($E106:$G106)=0),"",N($E106)*N('สินค้า'!$E104)+N($F106)*N('สินค้า'!$D104)+N($G106))</f>
        <v/>
      </c>
      <c r="I106" s="15">
        <f>IF($H106="","",$H106-$D106)</f>
        <v/>
      </c>
      <c r="J106" s="6">
        <f>IF($I106="","",IF($I106=0,"ตรง ไม่ต้องทำอะไร","ตรวจซ้ำ แล้วบันทึก ปรับยอด "&amp;$I106&amp;" ชิ้น"))</f>
        <v/>
      </c>
    </row>
    <row r="107">
      <c r="A107" s="6">
        <f>'คงเหลือ'!$A107</f>
        <v/>
      </c>
      <c r="B107" s="6">
        <f>'คงเหลือ'!$B107</f>
        <v/>
      </c>
      <c r="C107" s="6">
        <f>'คงเหลือ'!$C107</f>
        <v/>
      </c>
      <c r="D107" s="8">
        <f>'คงเหลือ'!$D107</f>
        <v/>
      </c>
      <c r="E107" s="12" t="n"/>
      <c r="F107" s="12" t="n"/>
      <c r="G107" s="12" t="n"/>
      <c r="H107" s="9">
        <f>IF(OR($A107="",COUNT($E107:$G107)=0),"",N($E107)*N('สินค้า'!$E105)+N($F107)*N('สินค้า'!$D105)+N($G107))</f>
        <v/>
      </c>
      <c r="I107" s="15">
        <f>IF($H107="","",$H107-$D107)</f>
        <v/>
      </c>
      <c r="J107" s="6">
        <f>IF($I107="","",IF($I107=0,"ตรง ไม่ต้องทำอะไร","ตรวจซ้ำ แล้วบันทึก ปรับยอด "&amp;$I107&amp;" ชิ้น"))</f>
        <v/>
      </c>
    </row>
    <row r="108">
      <c r="A108" s="6">
        <f>'คงเหลือ'!$A108</f>
        <v/>
      </c>
      <c r="B108" s="6">
        <f>'คงเหลือ'!$B108</f>
        <v/>
      </c>
      <c r="C108" s="6">
        <f>'คงเหลือ'!$C108</f>
        <v/>
      </c>
      <c r="D108" s="8">
        <f>'คงเหลือ'!$D108</f>
        <v/>
      </c>
      <c r="E108" s="12" t="n"/>
      <c r="F108" s="12" t="n"/>
      <c r="G108" s="12" t="n"/>
      <c r="H108" s="9">
        <f>IF(OR($A108="",COUNT($E108:$G108)=0),"",N($E108)*N('สินค้า'!$E106)+N($F108)*N('สินค้า'!$D106)+N($G108))</f>
        <v/>
      </c>
      <c r="I108" s="15">
        <f>IF($H108="","",$H108-$D108)</f>
        <v/>
      </c>
      <c r="J108" s="6">
        <f>IF($I108="","",IF($I108=0,"ตรง ไม่ต้องทำอะไร","ตรวจซ้ำ แล้วบันทึก ปรับยอด "&amp;$I108&amp;" ชิ้น"))</f>
        <v/>
      </c>
    </row>
    <row r="109">
      <c r="A109" s="6">
        <f>'คงเหลือ'!$A109</f>
        <v/>
      </c>
      <c r="B109" s="6">
        <f>'คงเหลือ'!$B109</f>
        <v/>
      </c>
      <c r="C109" s="6">
        <f>'คงเหลือ'!$C109</f>
        <v/>
      </c>
      <c r="D109" s="8">
        <f>'คงเหลือ'!$D109</f>
        <v/>
      </c>
      <c r="E109" s="12" t="n"/>
      <c r="F109" s="12" t="n"/>
      <c r="G109" s="12" t="n"/>
      <c r="H109" s="9">
        <f>IF(OR($A109="",COUNT($E109:$G109)=0),"",N($E109)*N('สินค้า'!$E107)+N($F109)*N('สินค้า'!$D107)+N($G109))</f>
        <v/>
      </c>
      <c r="I109" s="15">
        <f>IF($H109="","",$H109-$D109)</f>
        <v/>
      </c>
      <c r="J109" s="6">
        <f>IF($I109="","",IF($I109=0,"ตรง ไม่ต้องทำอะไร","ตรวจซ้ำ แล้วบันทึก ปรับยอด "&amp;$I109&amp;" ชิ้น"))</f>
        <v/>
      </c>
    </row>
    <row r="110">
      <c r="A110" s="6">
        <f>'คงเหลือ'!$A110</f>
        <v/>
      </c>
      <c r="B110" s="6">
        <f>'คงเหลือ'!$B110</f>
        <v/>
      </c>
      <c r="C110" s="6">
        <f>'คงเหลือ'!$C110</f>
        <v/>
      </c>
      <c r="D110" s="8">
        <f>'คงเหลือ'!$D110</f>
        <v/>
      </c>
      <c r="E110" s="12" t="n"/>
      <c r="F110" s="12" t="n"/>
      <c r="G110" s="12" t="n"/>
      <c r="H110" s="9">
        <f>IF(OR($A110="",COUNT($E110:$G110)=0),"",N($E110)*N('สินค้า'!$E108)+N($F110)*N('สินค้า'!$D108)+N($G110))</f>
        <v/>
      </c>
      <c r="I110" s="15">
        <f>IF($H110="","",$H110-$D110)</f>
        <v/>
      </c>
      <c r="J110" s="6">
        <f>IF($I110="","",IF($I110=0,"ตรง ไม่ต้องทำอะไร","ตรวจซ้ำ แล้วบันทึก ปรับยอด "&amp;$I110&amp;" ชิ้น"))</f>
        <v/>
      </c>
    </row>
    <row r="111">
      <c r="A111" s="6">
        <f>'คงเหลือ'!$A111</f>
        <v/>
      </c>
      <c r="B111" s="6">
        <f>'คงเหลือ'!$B111</f>
        <v/>
      </c>
      <c r="C111" s="6">
        <f>'คงเหลือ'!$C111</f>
        <v/>
      </c>
      <c r="D111" s="8">
        <f>'คงเหลือ'!$D111</f>
        <v/>
      </c>
      <c r="E111" s="12" t="n"/>
      <c r="F111" s="12" t="n"/>
      <c r="G111" s="12" t="n"/>
      <c r="H111" s="9">
        <f>IF(OR($A111="",COUNT($E111:$G111)=0),"",N($E111)*N('สินค้า'!$E109)+N($F111)*N('สินค้า'!$D109)+N($G111))</f>
        <v/>
      </c>
      <c r="I111" s="15">
        <f>IF($H111="","",$H111-$D111)</f>
        <v/>
      </c>
      <c r="J111" s="6">
        <f>IF($I111="","",IF($I111=0,"ตรง ไม่ต้องทำอะไร","ตรวจซ้ำ แล้วบันทึก ปรับยอด "&amp;$I111&amp;" ชิ้น"))</f>
        <v/>
      </c>
    </row>
    <row r="112">
      <c r="A112" s="6">
        <f>'คงเหลือ'!$A112</f>
        <v/>
      </c>
      <c r="B112" s="6">
        <f>'คงเหลือ'!$B112</f>
        <v/>
      </c>
      <c r="C112" s="6">
        <f>'คงเหลือ'!$C112</f>
        <v/>
      </c>
      <c r="D112" s="8">
        <f>'คงเหลือ'!$D112</f>
        <v/>
      </c>
      <c r="E112" s="12" t="n"/>
      <c r="F112" s="12" t="n"/>
      <c r="G112" s="12" t="n"/>
      <c r="H112" s="9">
        <f>IF(OR($A112="",COUNT($E112:$G112)=0),"",N($E112)*N('สินค้า'!$E110)+N($F112)*N('สินค้า'!$D110)+N($G112))</f>
        <v/>
      </c>
      <c r="I112" s="15">
        <f>IF($H112="","",$H112-$D112)</f>
        <v/>
      </c>
      <c r="J112" s="6">
        <f>IF($I112="","",IF($I112=0,"ตรง ไม่ต้องทำอะไร","ตรวจซ้ำ แล้วบันทึก ปรับยอด "&amp;$I112&amp;" ชิ้น"))</f>
        <v/>
      </c>
    </row>
    <row r="113">
      <c r="A113" s="6">
        <f>'คงเหลือ'!$A113</f>
        <v/>
      </c>
      <c r="B113" s="6">
        <f>'คงเหลือ'!$B113</f>
        <v/>
      </c>
      <c r="C113" s="6">
        <f>'คงเหลือ'!$C113</f>
        <v/>
      </c>
      <c r="D113" s="8">
        <f>'คงเหลือ'!$D113</f>
        <v/>
      </c>
      <c r="E113" s="12" t="n"/>
      <c r="F113" s="12" t="n"/>
      <c r="G113" s="12" t="n"/>
      <c r="H113" s="9">
        <f>IF(OR($A113="",COUNT($E113:$G113)=0),"",N($E113)*N('สินค้า'!$E111)+N($F113)*N('สินค้า'!$D111)+N($G113))</f>
        <v/>
      </c>
      <c r="I113" s="15">
        <f>IF($H113="","",$H113-$D113)</f>
        <v/>
      </c>
      <c r="J113" s="6">
        <f>IF($I113="","",IF($I113=0,"ตรง ไม่ต้องทำอะไร","ตรวจซ้ำ แล้วบันทึก ปรับยอด "&amp;$I113&amp;" ชิ้น"))</f>
        <v/>
      </c>
    </row>
    <row r="114">
      <c r="A114" s="6">
        <f>'คงเหลือ'!$A114</f>
        <v/>
      </c>
      <c r="B114" s="6">
        <f>'คงเหลือ'!$B114</f>
        <v/>
      </c>
      <c r="C114" s="6">
        <f>'คงเหลือ'!$C114</f>
        <v/>
      </c>
      <c r="D114" s="8">
        <f>'คงเหลือ'!$D114</f>
        <v/>
      </c>
      <c r="E114" s="12" t="n"/>
      <c r="F114" s="12" t="n"/>
      <c r="G114" s="12" t="n"/>
      <c r="H114" s="9">
        <f>IF(OR($A114="",COUNT($E114:$G114)=0),"",N($E114)*N('สินค้า'!$E112)+N($F114)*N('สินค้า'!$D112)+N($G114))</f>
        <v/>
      </c>
      <c r="I114" s="15">
        <f>IF($H114="","",$H114-$D114)</f>
        <v/>
      </c>
      <c r="J114" s="6">
        <f>IF($I114="","",IF($I114=0,"ตรง ไม่ต้องทำอะไร","ตรวจซ้ำ แล้วบันทึก ปรับยอด "&amp;$I114&amp;" ชิ้น"))</f>
        <v/>
      </c>
    </row>
    <row r="115">
      <c r="A115" s="6">
        <f>'คงเหลือ'!$A115</f>
        <v/>
      </c>
      <c r="B115" s="6">
        <f>'คงเหลือ'!$B115</f>
        <v/>
      </c>
      <c r="C115" s="6">
        <f>'คงเหลือ'!$C115</f>
        <v/>
      </c>
      <c r="D115" s="8">
        <f>'คงเหลือ'!$D115</f>
        <v/>
      </c>
      <c r="E115" s="12" t="n"/>
      <c r="F115" s="12" t="n"/>
      <c r="G115" s="12" t="n"/>
      <c r="H115" s="9">
        <f>IF(OR($A115="",COUNT($E115:$G115)=0),"",N($E115)*N('สินค้า'!$E113)+N($F115)*N('สินค้า'!$D113)+N($G115))</f>
        <v/>
      </c>
      <c r="I115" s="15">
        <f>IF($H115="","",$H115-$D115)</f>
        <v/>
      </c>
      <c r="J115" s="6">
        <f>IF($I115="","",IF($I115=0,"ตรง ไม่ต้องทำอะไร","ตรวจซ้ำ แล้วบันทึก ปรับยอด "&amp;$I115&amp;" ชิ้น"))</f>
        <v/>
      </c>
    </row>
    <row r="116">
      <c r="A116" s="6">
        <f>'คงเหลือ'!$A116</f>
        <v/>
      </c>
      <c r="B116" s="6">
        <f>'คงเหลือ'!$B116</f>
        <v/>
      </c>
      <c r="C116" s="6">
        <f>'คงเหลือ'!$C116</f>
        <v/>
      </c>
      <c r="D116" s="8">
        <f>'คงเหลือ'!$D116</f>
        <v/>
      </c>
      <c r="E116" s="12" t="n"/>
      <c r="F116" s="12" t="n"/>
      <c r="G116" s="12" t="n"/>
      <c r="H116" s="9">
        <f>IF(OR($A116="",COUNT($E116:$G116)=0),"",N($E116)*N('สินค้า'!$E114)+N($F116)*N('สินค้า'!$D114)+N($G116))</f>
        <v/>
      </c>
      <c r="I116" s="15">
        <f>IF($H116="","",$H116-$D116)</f>
        <v/>
      </c>
      <c r="J116" s="6">
        <f>IF($I116="","",IF($I116=0,"ตรง ไม่ต้องทำอะไร","ตรวจซ้ำ แล้วบันทึก ปรับยอด "&amp;$I116&amp;" ชิ้น"))</f>
        <v/>
      </c>
    </row>
    <row r="117">
      <c r="A117" s="6">
        <f>'คงเหลือ'!$A117</f>
        <v/>
      </c>
      <c r="B117" s="6">
        <f>'คงเหลือ'!$B117</f>
        <v/>
      </c>
      <c r="C117" s="6">
        <f>'คงเหลือ'!$C117</f>
        <v/>
      </c>
      <c r="D117" s="8">
        <f>'คงเหลือ'!$D117</f>
        <v/>
      </c>
      <c r="E117" s="12" t="n"/>
      <c r="F117" s="12" t="n"/>
      <c r="G117" s="12" t="n"/>
      <c r="H117" s="9">
        <f>IF(OR($A117="",COUNT($E117:$G117)=0),"",N($E117)*N('สินค้า'!$E115)+N($F117)*N('สินค้า'!$D115)+N($G117))</f>
        <v/>
      </c>
      <c r="I117" s="15">
        <f>IF($H117="","",$H117-$D117)</f>
        <v/>
      </c>
      <c r="J117" s="6">
        <f>IF($I117="","",IF($I117=0,"ตรง ไม่ต้องทำอะไร","ตรวจซ้ำ แล้วบันทึก ปรับยอด "&amp;$I117&amp;" ชิ้น"))</f>
        <v/>
      </c>
    </row>
    <row r="118">
      <c r="A118" s="6">
        <f>'คงเหลือ'!$A118</f>
        <v/>
      </c>
      <c r="B118" s="6">
        <f>'คงเหลือ'!$B118</f>
        <v/>
      </c>
      <c r="C118" s="6">
        <f>'คงเหลือ'!$C118</f>
        <v/>
      </c>
      <c r="D118" s="8">
        <f>'คงเหลือ'!$D118</f>
        <v/>
      </c>
      <c r="E118" s="12" t="n"/>
      <c r="F118" s="12" t="n"/>
      <c r="G118" s="12" t="n"/>
      <c r="H118" s="9">
        <f>IF(OR($A118="",COUNT($E118:$G118)=0),"",N($E118)*N('สินค้า'!$E116)+N($F118)*N('สินค้า'!$D116)+N($G118))</f>
        <v/>
      </c>
      <c r="I118" s="15">
        <f>IF($H118="","",$H118-$D118)</f>
        <v/>
      </c>
      <c r="J118" s="6">
        <f>IF($I118="","",IF($I118=0,"ตรง ไม่ต้องทำอะไร","ตรวจซ้ำ แล้วบันทึก ปรับยอด "&amp;$I118&amp;" ชิ้น"))</f>
        <v/>
      </c>
    </row>
    <row r="119">
      <c r="A119" s="6">
        <f>'คงเหลือ'!$A119</f>
        <v/>
      </c>
      <c r="B119" s="6">
        <f>'คงเหลือ'!$B119</f>
        <v/>
      </c>
      <c r="C119" s="6">
        <f>'คงเหลือ'!$C119</f>
        <v/>
      </c>
      <c r="D119" s="8">
        <f>'คงเหลือ'!$D119</f>
        <v/>
      </c>
      <c r="E119" s="12" t="n"/>
      <c r="F119" s="12" t="n"/>
      <c r="G119" s="12" t="n"/>
      <c r="H119" s="9">
        <f>IF(OR($A119="",COUNT($E119:$G119)=0),"",N($E119)*N('สินค้า'!$E117)+N($F119)*N('สินค้า'!$D117)+N($G119))</f>
        <v/>
      </c>
      <c r="I119" s="15">
        <f>IF($H119="","",$H119-$D119)</f>
        <v/>
      </c>
      <c r="J119" s="6">
        <f>IF($I119="","",IF($I119=0,"ตรง ไม่ต้องทำอะไร","ตรวจซ้ำ แล้วบันทึก ปรับยอด "&amp;$I119&amp;" ชิ้น"))</f>
        <v/>
      </c>
    </row>
    <row r="120">
      <c r="A120" s="6">
        <f>'คงเหลือ'!$A120</f>
        <v/>
      </c>
      <c r="B120" s="6">
        <f>'คงเหลือ'!$B120</f>
        <v/>
      </c>
      <c r="C120" s="6">
        <f>'คงเหลือ'!$C120</f>
        <v/>
      </c>
      <c r="D120" s="8">
        <f>'คงเหลือ'!$D120</f>
        <v/>
      </c>
      <c r="E120" s="12" t="n"/>
      <c r="F120" s="12" t="n"/>
      <c r="G120" s="12" t="n"/>
      <c r="H120" s="9">
        <f>IF(OR($A120="",COUNT($E120:$G120)=0),"",N($E120)*N('สินค้า'!$E118)+N($F120)*N('สินค้า'!$D118)+N($G120))</f>
        <v/>
      </c>
      <c r="I120" s="15">
        <f>IF($H120="","",$H120-$D120)</f>
        <v/>
      </c>
      <c r="J120" s="6">
        <f>IF($I120="","",IF($I120=0,"ตรง ไม่ต้องทำอะไร","ตรวจซ้ำ แล้วบันทึก ปรับยอด "&amp;$I120&amp;" ชิ้น"))</f>
        <v/>
      </c>
    </row>
    <row r="121">
      <c r="A121" s="6">
        <f>'คงเหลือ'!$A121</f>
        <v/>
      </c>
      <c r="B121" s="6">
        <f>'คงเหลือ'!$B121</f>
        <v/>
      </c>
      <c r="C121" s="6">
        <f>'คงเหลือ'!$C121</f>
        <v/>
      </c>
      <c r="D121" s="8">
        <f>'คงเหลือ'!$D121</f>
        <v/>
      </c>
      <c r="E121" s="12" t="n"/>
      <c r="F121" s="12" t="n"/>
      <c r="G121" s="12" t="n"/>
      <c r="H121" s="9">
        <f>IF(OR($A121="",COUNT($E121:$G121)=0),"",N($E121)*N('สินค้า'!$E119)+N($F121)*N('สินค้า'!$D119)+N($G121))</f>
        <v/>
      </c>
      <c r="I121" s="15">
        <f>IF($H121="","",$H121-$D121)</f>
        <v/>
      </c>
      <c r="J121" s="6">
        <f>IF($I121="","",IF($I121=0,"ตรง ไม่ต้องทำอะไร","ตรวจซ้ำ แล้วบันทึก ปรับยอด "&amp;$I121&amp;" ชิ้น"))</f>
        <v/>
      </c>
    </row>
    <row r="122">
      <c r="A122" s="6">
        <f>'คงเหลือ'!$A122</f>
        <v/>
      </c>
      <c r="B122" s="6">
        <f>'คงเหลือ'!$B122</f>
        <v/>
      </c>
      <c r="C122" s="6">
        <f>'คงเหลือ'!$C122</f>
        <v/>
      </c>
      <c r="D122" s="8">
        <f>'คงเหลือ'!$D122</f>
        <v/>
      </c>
      <c r="E122" s="12" t="n"/>
      <c r="F122" s="12" t="n"/>
      <c r="G122" s="12" t="n"/>
      <c r="H122" s="9">
        <f>IF(OR($A122="",COUNT($E122:$G122)=0),"",N($E122)*N('สินค้า'!$E120)+N($F122)*N('สินค้า'!$D120)+N($G122))</f>
        <v/>
      </c>
      <c r="I122" s="15">
        <f>IF($H122="","",$H122-$D122)</f>
        <v/>
      </c>
      <c r="J122" s="6">
        <f>IF($I122="","",IF($I122=0,"ตรง ไม่ต้องทำอะไร","ตรวจซ้ำ แล้วบันทึก ปรับยอด "&amp;$I122&amp;" ชิ้น"))</f>
        <v/>
      </c>
    </row>
    <row r="123">
      <c r="A123" s="6">
        <f>'คงเหลือ'!$A123</f>
        <v/>
      </c>
      <c r="B123" s="6">
        <f>'คงเหลือ'!$B123</f>
        <v/>
      </c>
      <c r="C123" s="6">
        <f>'คงเหลือ'!$C123</f>
        <v/>
      </c>
      <c r="D123" s="8">
        <f>'คงเหลือ'!$D123</f>
        <v/>
      </c>
      <c r="E123" s="12" t="n"/>
      <c r="F123" s="12" t="n"/>
      <c r="G123" s="12" t="n"/>
      <c r="H123" s="9">
        <f>IF(OR($A123="",COUNT($E123:$G123)=0),"",N($E123)*N('สินค้า'!$E121)+N($F123)*N('สินค้า'!$D121)+N($G123))</f>
        <v/>
      </c>
      <c r="I123" s="15">
        <f>IF($H123="","",$H123-$D123)</f>
        <v/>
      </c>
      <c r="J123" s="6">
        <f>IF($I123="","",IF($I123=0,"ตรง ไม่ต้องทำอะไร","ตรวจซ้ำ แล้วบันทึก ปรับยอด "&amp;$I123&amp;" ชิ้น"))</f>
        <v/>
      </c>
    </row>
    <row r="124">
      <c r="A124" s="6">
        <f>'คงเหลือ'!$A124</f>
        <v/>
      </c>
      <c r="B124" s="6">
        <f>'คงเหลือ'!$B124</f>
        <v/>
      </c>
      <c r="C124" s="6">
        <f>'คงเหลือ'!$C124</f>
        <v/>
      </c>
      <c r="D124" s="8">
        <f>'คงเหลือ'!$D124</f>
        <v/>
      </c>
      <c r="E124" s="12" t="n"/>
      <c r="F124" s="12" t="n"/>
      <c r="G124" s="12" t="n"/>
      <c r="H124" s="9">
        <f>IF(OR($A124="",COUNT($E124:$G124)=0),"",N($E124)*N('สินค้า'!$E122)+N($F124)*N('สินค้า'!$D122)+N($G124))</f>
        <v/>
      </c>
      <c r="I124" s="15">
        <f>IF($H124="","",$H124-$D124)</f>
        <v/>
      </c>
      <c r="J124" s="6">
        <f>IF($I124="","",IF($I124=0,"ตรง ไม่ต้องทำอะไร","ตรวจซ้ำ แล้วบันทึก ปรับยอด "&amp;$I124&amp;" ชิ้น"))</f>
        <v/>
      </c>
    </row>
    <row r="125">
      <c r="A125" s="6">
        <f>'คงเหลือ'!$A125</f>
        <v/>
      </c>
      <c r="B125" s="6">
        <f>'คงเหลือ'!$B125</f>
        <v/>
      </c>
      <c r="C125" s="6">
        <f>'คงเหลือ'!$C125</f>
        <v/>
      </c>
      <c r="D125" s="8">
        <f>'คงเหลือ'!$D125</f>
        <v/>
      </c>
      <c r="E125" s="12" t="n"/>
      <c r="F125" s="12" t="n"/>
      <c r="G125" s="12" t="n"/>
      <c r="H125" s="9">
        <f>IF(OR($A125="",COUNT($E125:$G125)=0),"",N($E125)*N('สินค้า'!$E123)+N($F125)*N('สินค้า'!$D123)+N($G125))</f>
        <v/>
      </c>
      <c r="I125" s="15">
        <f>IF($H125="","",$H125-$D125)</f>
        <v/>
      </c>
      <c r="J125" s="6">
        <f>IF($I125="","",IF($I125=0,"ตรง ไม่ต้องทำอะไร","ตรวจซ้ำ แล้วบันทึก ปรับยอด "&amp;$I125&amp;" ชิ้น"))</f>
        <v/>
      </c>
    </row>
    <row r="126">
      <c r="A126" s="6">
        <f>'คงเหลือ'!$A126</f>
        <v/>
      </c>
      <c r="B126" s="6">
        <f>'คงเหลือ'!$B126</f>
        <v/>
      </c>
      <c r="C126" s="6">
        <f>'คงเหลือ'!$C126</f>
        <v/>
      </c>
      <c r="D126" s="8">
        <f>'คงเหลือ'!$D126</f>
        <v/>
      </c>
      <c r="E126" s="12" t="n"/>
      <c r="F126" s="12" t="n"/>
      <c r="G126" s="12" t="n"/>
      <c r="H126" s="9">
        <f>IF(OR($A126="",COUNT($E126:$G126)=0),"",N($E126)*N('สินค้า'!$E124)+N($F126)*N('สินค้า'!$D124)+N($G126))</f>
        <v/>
      </c>
      <c r="I126" s="15">
        <f>IF($H126="","",$H126-$D126)</f>
        <v/>
      </c>
      <c r="J126" s="6">
        <f>IF($I126="","",IF($I126=0,"ตรง ไม่ต้องทำอะไร","ตรวจซ้ำ แล้วบันทึก ปรับยอด "&amp;$I126&amp;" ชิ้น"))</f>
        <v/>
      </c>
    </row>
    <row r="127">
      <c r="A127" s="6">
        <f>'คงเหลือ'!$A127</f>
        <v/>
      </c>
      <c r="B127" s="6">
        <f>'คงเหลือ'!$B127</f>
        <v/>
      </c>
      <c r="C127" s="6">
        <f>'คงเหลือ'!$C127</f>
        <v/>
      </c>
      <c r="D127" s="8">
        <f>'คงเหลือ'!$D127</f>
        <v/>
      </c>
      <c r="E127" s="12" t="n"/>
      <c r="F127" s="12" t="n"/>
      <c r="G127" s="12" t="n"/>
      <c r="H127" s="9">
        <f>IF(OR($A127="",COUNT($E127:$G127)=0),"",N($E127)*N('สินค้า'!$E125)+N($F127)*N('สินค้า'!$D125)+N($G127))</f>
        <v/>
      </c>
      <c r="I127" s="15">
        <f>IF($H127="","",$H127-$D127)</f>
        <v/>
      </c>
      <c r="J127" s="6">
        <f>IF($I127="","",IF($I127=0,"ตรง ไม่ต้องทำอะไร","ตรวจซ้ำ แล้วบันทึก ปรับยอด "&amp;$I127&amp;" ชิ้น"))</f>
        <v/>
      </c>
    </row>
    <row r="128">
      <c r="A128" s="6">
        <f>'คงเหลือ'!$A128</f>
        <v/>
      </c>
      <c r="B128" s="6">
        <f>'คงเหลือ'!$B128</f>
        <v/>
      </c>
      <c r="C128" s="6">
        <f>'คงเหลือ'!$C128</f>
        <v/>
      </c>
      <c r="D128" s="8">
        <f>'คงเหลือ'!$D128</f>
        <v/>
      </c>
      <c r="E128" s="12" t="n"/>
      <c r="F128" s="12" t="n"/>
      <c r="G128" s="12" t="n"/>
      <c r="H128" s="9">
        <f>IF(OR($A128="",COUNT($E128:$G128)=0),"",N($E128)*N('สินค้า'!$E126)+N($F128)*N('สินค้า'!$D126)+N($G128))</f>
        <v/>
      </c>
      <c r="I128" s="15">
        <f>IF($H128="","",$H128-$D128)</f>
        <v/>
      </c>
      <c r="J128" s="6">
        <f>IF($I128="","",IF($I128=0,"ตรง ไม่ต้องทำอะไร","ตรวจซ้ำ แล้วบันทึก ปรับยอด "&amp;$I128&amp;" ชิ้น"))</f>
        <v/>
      </c>
    </row>
    <row r="129">
      <c r="A129" s="6">
        <f>'คงเหลือ'!$A129</f>
        <v/>
      </c>
      <c r="B129" s="6">
        <f>'คงเหลือ'!$B129</f>
        <v/>
      </c>
      <c r="C129" s="6">
        <f>'คงเหลือ'!$C129</f>
        <v/>
      </c>
      <c r="D129" s="8">
        <f>'คงเหลือ'!$D129</f>
        <v/>
      </c>
      <c r="E129" s="12" t="n"/>
      <c r="F129" s="12" t="n"/>
      <c r="G129" s="12" t="n"/>
      <c r="H129" s="9">
        <f>IF(OR($A129="",COUNT($E129:$G129)=0),"",N($E129)*N('สินค้า'!$E127)+N($F129)*N('สินค้า'!$D127)+N($G129))</f>
        <v/>
      </c>
      <c r="I129" s="15">
        <f>IF($H129="","",$H129-$D129)</f>
        <v/>
      </c>
      <c r="J129" s="6">
        <f>IF($I129="","",IF($I129=0,"ตรง ไม่ต้องทำอะไร","ตรวจซ้ำ แล้วบันทึก ปรับยอด "&amp;$I129&amp;" ชิ้น"))</f>
        <v/>
      </c>
    </row>
    <row r="130">
      <c r="A130" s="6">
        <f>'คงเหลือ'!$A130</f>
        <v/>
      </c>
      <c r="B130" s="6">
        <f>'คงเหลือ'!$B130</f>
        <v/>
      </c>
      <c r="C130" s="6">
        <f>'คงเหลือ'!$C130</f>
        <v/>
      </c>
      <c r="D130" s="8">
        <f>'คงเหลือ'!$D130</f>
        <v/>
      </c>
      <c r="E130" s="12" t="n"/>
      <c r="F130" s="12" t="n"/>
      <c r="G130" s="12" t="n"/>
      <c r="H130" s="9">
        <f>IF(OR($A130="",COUNT($E130:$G130)=0),"",N($E130)*N('สินค้า'!$E128)+N($F130)*N('สินค้า'!$D128)+N($G130))</f>
        <v/>
      </c>
      <c r="I130" s="15">
        <f>IF($H130="","",$H130-$D130)</f>
        <v/>
      </c>
      <c r="J130" s="6">
        <f>IF($I130="","",IF($I130=0,"ตรง ไม่ต้องทำอะไร","ตรวจซ้ำ แล้วบันทึก ปรับยอด "&amp;$I130&amp;" ชิ้น"))</f>
        <v/>
      </c>
    </row>
    <row r="131">
      <c r="A131" s="6">
        <f>'คงเหลือ'!$A131</f>
        <v/>
      </c>
      <c r="B131" s="6">
        <f>'คงเหลือ'!$B131</f>
        <v/>
      </c>
      <c r="C131" s="6">
        <f>'คงเหลือ'!$C131</f>
        <v/>
      </c>
      <c r="D131" s="8">
        <f>'คงเหลือ'!$D131</f>
        <v/>
      </c>
      <c r="E131" s="12" t="n"/>
      <c r="F131" s="12" t="n"/>
      <c r="G131" s="12" t="n"/>
      <c r="H131" s="9">
        <f>IF(OR($A131="",COUNT($E131:$G131)=0),"",N($E131)*N('สินค้า'!$E129)+N($F131)*N('สินค้า'!$D129)+N($G131))</f>
        <v/>
      </c>
      <c r="I131" s="15">
        <f>IF($H131="","",$H131-$D131)</f>
        <v/>
      </c>
      <c r="J131" s="6">
        <f>IF($I131="","",IF($I131=0,"ตรง ไม่ต้องทำอะไร","ตรวจซ้ำ แล้วบันทึก ปรับยอด "&amp;$I131&amp;" ชิ้น"))</f>
        <v/>
      </c>
    </row>
    <row r="132">
      <c r="A132" s="6">
        <f>'คงเหลือ'!$A132</f>
        <v/>
      </c>
      <c r="B132" s="6">
        <f>'คงเหลือ'!$B132</f>
        <v/>
      </c>
      <c r="C132" s="6">
        <f>'คงเหลือ'!$C132</f>
        <v/>
      </c>
      <c r="D132" s="8">
        <f>'คงเหลือ'!$D132</f>
        <v/>
      </c>
      <c r="E132" s="12" t="n"/>
      <c r="F132" s="12" t="n"/>
      <c r="G132" s="12" t="n"/>
      <c r="H132" s="9">
        <f>IF(OR($A132="",COUNT($E132:$G132)=0),"",N($E132)*N('สินค้า'!$E130)+N($F132)*N('สินค้า'!$D130)+N($G132))</f>
        <v/>
      </c>
      <c r="I132" s="15">
        <f>IF($H132="","",$H132-$D132)</f>
        <v/>
      </c>
      <c r="J132" s="6">
        <f>IF($I132="","",IF($I132=0,"ตรง ไม่ต้องทำอะไร","ตรวจซ้ำ แล้วบันทึก ปรับยอด "&amp;$I132&amp;" ชิ้น"))</f>
        <v/>
      </c>
    </row>
    <row r="133">
      <c r="A133" s="6">
        <f>'คงเหลือ'!$A133</f>
        <v/>
      </c>
      <c r="B133" s="6">
        <f>'คงเหลือ'!$B133</f>
        <v/>
      </c>
      <c r="C133" s="6">
        <f>'คงเหลือ'!$C133</f>
        <v/>
      </c>
      <c r="D133" s="8">
        <f>'คงเหลือ'!$D133</f>
        <v/>
      </c>
      <c r="E133" s="12" t="n"/>
      <c r="F133" s="12" t="n"/>
      <c r="G133" s="12" t="n"/>
      <c r="H133" s="9">
        <f>IF(OR($A133="",COUNT($E133:$G133)=0),"",N($E133)*N('สินค้า'!$E131)+N($F133)*N('สินค้า'!$D131)+N($G133))</f>
        <v/>
      </c>
      <c r="I133" s="15">
        <f>IF($H133="","",$H133-$D133)</f>
        <v/>
      </c>
      <c r="J133" s="6">
        <f>IF($I133="","",IF($I133=0,"ตรง ไม่ต้องทำอะไร","ตรวจซ้ำ แล้วบันทึก ปรับยอด "&amp;$I133&amp;" ชิ้น"))</f>
        <v/>
      </c>
    </row>
    <row r="134">
      <c r="A134" s="6">
        <f>'คงเหลือ'!$A134</f>
        <v/>
      </c>
      <c r="B134" s="6">
        <f>'คงเหลือ'!$B134</f>
        <v/>
      </c>
      <c r="C134" s="6">
        <f>'คงเหลือ'!$C134</f>
        <v/>
      </c>
      <c r="D134" s="8">
        <f>'คงเหลือ'!$D134</f>
        <v/>
      </c>
      <c r="E134" s="12" t="n"/>
      <c r="F134" s="12" t="n"/>
      <c r="G134" s="12" t="n"/>
      <c r="H134" s="9">
        <f>IF(OR($A134="",COUNT($E134:$G134)=0),"",N($E134)*N('สินค้า'!$E132)+N($F134)*N('สินค้า'!$D132)+N($G134))</f>
        <v/>
      </c>
      <c r="I134" s="15">
        <f>IF($H134="","",$H134-$D134)</f>
        <v/>
      </c>
      <c r="J134" s="6">
        <f>IF($I134="","",IF($I134=0,"ตรง ไม่ต้องทำอะไร","ตรวจซ้ำ แล้วบันทึก ปรับยอด "&amp;$I134&amp;" ชิ้น"))</f>
        <v/>
      </c>
    </row>
    <row r="135">
      <c r="A135" s="6">
        <f>'คงเหลือ'!$A135</f>
        <v/>
      </c>
      <c r="B135" s="6">
        <f>'คงเหลือ'!$B135</f>
        <v/>
      </c>
      <c r="C135" s="6">
        <f>'คงเหลือ'!$C135</f>
        <v/>
      </c>
      <c r="D135" s="8">
        <f>'คงเหลือ'!$D135</f>
        <v/>
      </c>
      <c r="E135" s="12" t="n"/>
      <c r="F135" s="12" t="n"/>
      <c r="G135" s="12" t="n"/>
      <c r="H135" s="9">
        <f>IF(OR($A135="",COUNT($E135:$G135)=0),"",N($E135)*N('สินค้า'!$E133)+N($F135)*N('สินค้า'!$D133)+N($G135))</f>
        <v/>
      </c>
      <c r="I135" s="15">
        <f>IF($H135="","",$H135-$D135)</f>
        <v/>
      </c>
      <c r="J135" s="6">
        <f>IF($I135="","",IF($I135=0,"ตรง ไม่ต้องทำอะไร","ตรวจซ้ำ แล้วบันทึก ปรับยอด "&amp;$I135&amp;" ชิ้น"))</f>
        <v/>
      </c>
    </row>
    <row r="136">
      <c r="A136" s="6">
        <f>'คงเหลือ'!$A136</f>
        <v/>
      </c>
      <c r="B136" s="6">
        <f>'คงเหลือ'!$B136</f>
        <v/>
      </c>
      <c r="C136" s="6">
        <f>'คงเหลือ'!$C136</f>
        <v/>
      </c>
      <c r="D136" s="8">
        <f>'คงเหลือ'!$D136</f>
        <v/>
      </c>
      <c r="E136" s="12" t="n"/>
      <c r="F136" s="12" t="n"/>
      <c r="G136" s="12" t="n"/>
      <c r="H136" s="9">
        <f>IF(OR($A136="",COUNT($E136:$G136)=0),"",N($E136)*N('สินค้า'!$E134)+N($F136)*N('สินค้า'!$D134)+N($G136))</f>
        <v/>
      </c>
      <c r="I136" s="15">
        <f>IF($H136="","",$H136-$D136)</f>
        <v/>
      </c>
      <c r="J136" s="6">
        <f>IF($I136="","",IF($I136=0,"ตรง ไม่ต้องทำอะไร","ตรวจซ้ำ แล้วบันทึก ปรับยอด "&amp;$I136&amp;" ชิ้น"))</f>
        <v/>
      </c>
    </row>
    <row r="137">
      <c r="A137" s="6">
        <f>'คงเหลือ'!$A137</f>
        <v/>
      </c>
      <c r="B137" s="6">
        <f>'คงเหลือ'!$B137</f>
        <v/>
      </c>
      <c r="C137" s="6">
        <f>'คงเหลือ'!$C137</f>
        <v/>
      </c>
      <c r="D137" s="8">
        <f>'คงเหลือ'!$D137</f>
        <v/>
      </c>
      <c r="E137" s="12" t="n"/>
      <c r="F137" s="12" t="n"/>
      <c r="G137" s="12" t="n"/>
      <c r="H137" s="9">
        <f>IF(OR($A137="",COUNT($E137:$G137)=0),"",N($E137)*N('สินค้า'!$E135)+N($F137)*N('สินค้า'!$D135)+N($G137))</f>
        <v/>
      </c>
      <c r="I137" s="15">
        <f>IF($H137="","",$H137-$D137)</f>
        <v/>
      </c>
      <c r="J137" s="6">
        <f>IF($I137="","",IF($I137=0,"ตรง ไม่ต้องทำอะไร","ตรวจซ้ำ แล้วบันทึก ปรับยอด "&amp;$I137&amp;" ชิ้น"))</f>
        <v/>
      </c>
    </row>
    <row r="138">
      <c r="A138" s="6">
        <f>'คงเหลือ'!$A138</f>
        <v/>
      </c>
      <c r="B138" s="6">
        <f>'คงเหลือ'!$B138</f>
        <v/>
      </c>
      <c r="C138" s="6">
        <f>'คงเหลือ'!$C138</f>
        <v/>
      </c>
      <c r="D138" s="8">
        <f>'คงเหลือ'!$D138</f>
        <v/>
      </c>
      <c r="E138" s="12" t="n"/>
      <c r="F138" s="12" t="n"/>
      <c r="G138" s="12" t="n"/>
      <c r="H138" s="9">
        <f>IF(OR($A138="",COUNT($E138:$G138)=0),"",N($E138)*N('สินค้า'!$E136)+N($F138)*N('สินค้า'!$D136)+N($G138))</f>
        <v/>
      </c>
      <c r="I138" s="15">
        <f>IF($H138="","",$H138-$D138)</f>
        <v/>
      </c>
      <c r="J138" s="6">
        <f>IF($I138="","",IF($I138=0,"ตรง ไม่ต้องทำอะไร","ตรวจซ้ำ แล้วบันทึก ปรับยอด "&amp;$I138&amp;" ชิ้น"))</f>
        <v/>
      </c>
    </row>
    <row r="139">
      <c r="A139" s="6">
        <f>'คงเหลือ'!$A139</f>
        <v/>
      </c>
      <c r="B139" s="6">
        <f>'คงเหลือ'!$B139</f>
        <v/>
      </c>
      <c r="C139" s="6">
        <f>'คงเหลือ'!$C139</f>
        <v/>
      </c>
      <c r="D139" s="8">
        <f>'คงเหลือ'!$D139</f>
        <v/>
      </c>
      <c r="E139" s="12" t="n"/>
      <c r="F139" s="12" t="n"/>
      <c r="G139" s="12" t="n"/>
      <c r="H139" s="9">
        <f>IF(OR($A139="",COUNT($E139:$G139)=0),"",N($E139)*N('สินค้า'!$E137)+N($F139)*N('สินค้า'!$D137)+N($G139))</f>
        <v/>
      </c>
      <c r="I139" s="15">
        <f>IF($H139="","",$H139-$D139)</f>
        <v/>
      </c>
      <c r="J139" s="6">
        <f>IF($I139="","",IF($I139=0,"ตรง ไม่ต้องทำอะไร","ตรวจซ้ำ แล้วบันทึก ปรับยอด "&amp;$I139&amp;" ชิ้น"))</f>
        <v/>
      </c>
    </row>
    <row r="140">
      <c r="A140" s="6">
        <f>'คงเหลือ'!$A140</f>
        <v/>
      </c>
      <c r="B140" s="6">
        <f>'คงเหลือ'!$B140</f>
        <v/>
      </c>
      <c r="C140" s="6">
        <f>'คงเหลือ'!$C140</f>
        <v/>
      </c>
      <c r="D140" s="8">
        <f>'คงเหลือ'!$D140</f>
        <v/>
      </c>
      <c r="E140" s="12" t="n"/>
      <c r="F140" s="12" t="n"/>
      <c r="G140" s="12" t="n"/>
      <c r="H140" s="9">
        <f>IF(OR($A140="",COUNT($E140:$G140)=0),"",N($E140)*N('สินค้า'!$E138)+N($F140)*N('สินค้า'!$D138)+N($G140))</f>
        <v/>
      </c>
      <c r="I140" s="15">
        <f>IF($H140="","",$H140-$D140)</f>
        <v/>
      </c>
      <c r="J140" s="6">
        <f>IF($I140="","",IF($I140=0,"ตรง ไม่ต้องทำอะไร","ตรวจซ้ำ แล้วบันทึก ปรับยอด "&amp;$I140&amp;" ชิ้น"))</f>
        <v/>
      </c>
    </row>
    <row r="141">
      <c r="A141" s="6">
        <f>'คงเหลือ'!$A141</f>
        <v/>
      </c>
      <c r="B141" s="6">
        <f>'คงเหลือ'!$B141</f>
        <v/>
      </c>
      <c r="C141" s="6">
        <f>'คงเหลือ'!$C141</f>
        <v/>
      </c>
      <c r="D141" s="8">
        <f>'คงเหลือ'!$D141</f>
        <v/>
      </c>
      <c r="E141" s="12" t="n"/>
      <c r="F141" s="12" t="n"/>
      <c r="G141" s="12" t="n"/>
      <c r="H141" s="9">
        <f>IF(OR($A141="",COUNT($E141:$G141)=0),"",N($E141)*N('สินค้า'!$E139)+N($F141)*N('สินค้า'!$D139)+N($G141))</f>
        <v/>
      </c>
      <c r="I141" s="15">
        <f>IF($H141="","",$H141-$D141)</f>
        <v/>
      </c>
      <c r="J141" s="6">
        <f>IF($I141="","",IF($I141=0,"ตรง ไม่ต้องทำอะไร","ตรวจซ้ำ แล้วบันทึก ปรับยอด "&amp;$I141&amp;" ชิ้น"))</f>
        <v/>
      </c>
    </row>
    <row r="142">
      <c r="A142" s="6">
        <f>'คงเหลือ'!$A142</f>
        <v/>
      </c>
      <c r="B142" s="6">
        <f>'คงเหลือ'!$B142</f>
        <v/>
      </c>
      <c r="C142" s="6">
        <f>'คงเหลือ'!$C142</f>
        <v/>
      </c>
      <c r="D142" s="8">
        <f>'คงเหลือ'!$D142</f>
        <v/>
      </c>
      <c r="E142" s="12" t="n"/>
      <c r="F142" s="12" t="n"/>
      <c r="G142" s="12" t="n"/>
      <c r="H142" s="9">
        <f>IF(OR($A142="",COUNT($E142:$G142)=0),"",N($E142)*N('สินค้า'!$E140)+N($F142)*N('สินค้า'!$D140)+N($G142))</f>
        <v/>
      </c>
      <c r="I142" s="15">
        <f>IF($H142="","",$H142-$D142)</f>
        <v/>
      </c>
      <c r="J142" s="6">
        <f>IF($I142="","",IF($I142=0,"ตรง ไม่ต้องทำอะไร","ตรวจซ้ำ แล้วบันทึก ปรับยอด "&amp;$I142&amp;" ชิ้น"))</f>
        <v/>
      </c>
    </row>
    <row r="143">
      <c r="A143" s="6">
        <f>'คงเหลือ'!$A143</f>
        <v/>
      </c>
      <c r="B143" s="6">
        <f>'คงเหลือ'!$B143</f>
        <v/>
      </c>
      <c r="C143" s="6">
        <f>'คงเหลือ'!$C143</f>
        <v/>
      </c>
      <c r="D143" s="8">
        <f>'คงเหลือ'!$D143</f>
        <v/>
      </c>
      <c r="E143" s="12" t="n"/>
      <c r="F143" s="12" t="n"/>
      <c r="G143" s="12" t="n"/>
      <c r="H143" s="9">
        <f>IF(OR($A143="",COUNT($E143:$G143)=0),"",N($E143)*N('สินค้า'!$E141)+N($F143)*N('สินค้า'!$D141)+N($G143))</f>
        <v/>
      </c>
      <c r="I143" s="15">
        <f>IF($H143="","",$H143-$D143)</f>
        <v/>
      </c>
      <c r="J143" s="6">
        <f>IF($I143="","",IF($I143=0,"ตรง ไม่ต้องทำอะไร","ตรวจซ้ำ แล้วบันทึก ปรับยอด "&amp;$I143&amp;" ชิ้น"))</f>
        <v/>
      </c>
    </row>
    <row r="144">
      <c r="A144" s="6">
        <f>'คงเหลือ'!$A144</f>
        <v/>
      </c>
      <c r="B144" s="6">
        <f>'คงเหลือ'!$B144</f>
        <v/>
      </c>
      <c r="C144" s="6">
        <f>'คงเหลือ'!$C144</f>
        <v/>
      </c>
      <c r="D144" s="8">
        <f>'คงเหลือ'!$D144</f>
        <v/>
      </c>
      <c r="E144" s="12" t="n"/>
      <c r="F144" s="12" t="n"/>
      <c r="G144" s="12" t="n"/>
      <c r="H144" s="9">
        <f>IF(OR($A144="",COUNT($E144:$G144)=0),"",N($E144)*N('สินค้า'!$E142)+N($F144)*N('สินค้า'!$D142)+N($G144))</f>
        <v/>
      </c>
      <c r="I144" s="15">
        <f>IF($H144="","",$H144-$D144)</f>
        <v/>
      </c>
      <c r="J144" s="6">
        <f>IF($I144="","",IF($I144=0,"ตรง ไม่ต้องทำอะไร","ตรวจซ้ำ แล้วบันทึก ปรับยอด "&amp;$I144&amp;" ชิ้น"))</f>
        <v/>
      </c>
    </row>
    <row r="145">
      <c r="A145" s="6">
        <f>'คงเหลือ'!$A145</f>
        <v/>
      </c>
      <c r="B145" s="6">
        <f>'คงเหลือ'!$B145</f>
        <v/>
      </c>
      <c r="C145" s="6">
        <f>'คงเหลือ'!$C145</f>
        <v/>
      </c>
      <c r="D145" s="8">
        <f>'คงเหลือ'!$D145</f>
        <v/>
      </c>
      <c r="E145" s="12" t="n"/>
      <c r="F145" s="12" t="n"/>
      <c r="G145" s="12" t="n"/>
      <c r="H145" s="9">
        <f>IF(OR($A145="",COUNT($E145:$G145)=0),"",N($E145)*N('สินค้า'!$E143)+N($F145)*N('สินค้า'!$D143)+N($G145))</f>
        <v/>
      </c>
      <c r="I145" s="15">
        <f>IF($H145="","",$H145-$D145)</f>
        <v/>
      </c>
      <c r="J145" s="6">
        <f>IF($I145="","",IF($I145=0,"ตรง ไม่ต้องทำอะไร","ตรวจซ้ำ แล้วบันทึก ปรับยอด "&amp;$I145&amp;" ชิ้น"))</f>
        <v/>
      </c>
    </row>
    <row r="146">
      <c r="A146" s="6">
        <f>'คงเหลือ'!$A146</f>
        <v/>
      </c>
      <c r="B146" s="6">
        <f>'คงเหลือ'!$B146</f>
        <v/>
      </c>
      <c r="C146" s="6">
        <f>'คงเหลือ'!$C146</f>
        <v/>
      </c>
      <c r="D146" s="8">
        <f>'คงเหลือ'!$D146</f>
        <v/>
      </c>
      <c r="E146" s="12" t="n"/>
      <c r="F146" s="12" t="n"/>
      <c r="G146" s="12" t="n"/>
      <c r="H146" s="9">
        <f>IF(OR($A146="",COUNT($E146:$G146)=0),"",N($E146)*N('สินค้า'!$E144)+N($F146)*N('สินค้า'!$D144)+N($G146))</f>
        <v/>
      </c>
      <c r="I146" s="15">
        <f>IF($H146="","",$H146-$D146)</f>
        <v/>
      </c>
      <c r="J146" s="6">
        <f>IF($I146="","",IF($I146=0,"ตรง ไม่ต้องทำอะไร","ตรวจซ้ำ แล้วบันทึก ปรับยอด "&amp;$I146&amp;" ชิ้น"))</f>
        <v/>
      </c>
    </row>
    <row r="147">
      <c r="A147" s="6">
        <f>'คงเหลือ'!$A147</f>
        <v/>
      </c>
      <c r="B147" s="6">
        <f>'คงเหลือ'!$B147</f>
        <v/>
      </c>
      <c r="C147" s="6">
        <f>'คงเหลือ'!$C147</f>
        <v/>
      </c>
      <c r="D147" s="8">
        <f>'คงเหลือ'!$D147</f>
        <v/>
      </c>
      <c r="E147" s="12" t="n"/>
      <c r="F147" s="12" t="n"/>
      <c r="G147" s="12" t="n"/>
      <c r="H147" s="9">
        <f>IF(OR($A147="",COUNT($E147:$G147)=0),"",N($E147)*N('สินค้า'!$E145)+N($F147)*N('สินค้า'!$D145)+N($G147))</f>
        <v/>
      </c>
      <c r="I147" s="15">
        <f>IF($H147="","",$H147-$D147)</f>
        <v/>
      </c>
      <c r="J147" s="6">
        <f>IF($I147="","",IF($I147=0,"ตรง ไม่ต้องทำอะไร","ตรวจซ้ำ แล้วบันทึก ปรับยอด "&amp;$I147&amp;" ชิ้น"))</f>
        <v/>
      </c>
    </row>
    <row r="148">
      <c r="A148" s="6">
        <f>'คงเหลือ'!$A148</f>
        <v/>
      </c>
      <c r="B148" s="6">
        <f>'คงเหลือ'!$B148</f>
        <v/>
      </c>
      <c r="C148" s="6">
        <f>'คงเหลือ'!$C148</f>
        <v/>
      </c>
      <c r="D148" s="8">
        <f>'คงเหลือ'!$D148</f>
        <v/>
      </c>
      <c r="E148" s="12" t="n"/>
      <c r="F148" s="12" t="n"/>
      <c r="G148" s="12" t="n"/>
      <c r="H148" s="9">
        <f>IF(OR($A148="",COUNT($E148:$G148)=0),"",N($E148)*N('สินค้า'!$E146)+N($F148)*N('สินค้า'!$D146)+N($G148))</f>
        <v/>
      </c>
      <c r="I148" s="15">
        <f>IF($H148="","",$H148-$D148)</f>
        <v/>
      </c>
      <c r="J148" s="6">
        <f>IF($I148="","",IF($I148=0,"ตรง ไม่ต้องทำอะไร","ตรวจซ้ำ แล้วบันทึก ปรับยอด "&amp;$I148&amp;" ชิ้น"))</f>
        <v/>
      </c>
    </row>
    <row r="149">
      <c r="A149" s="6">
        <f>'คงเหลือ'!$A149</f>
        <v/>
      </c>
      <c r="B149" s="6">
        <f>'คงเหลือ'!$B149</f>
        <v/>
      </c>
      <c r="C149" s="6">
        <f>'คงเหลือ'!$C149</f>
        <v/>
      </c>
      <c r="D149" s="8">
        <f>'คงเหลือ'!$D149</f>
        <v/>
      </c>
      <c r="E149" s="12" t="n"/>
      <c r="F149" s="12" t="n"/>
      <c r="G149" s="12" t="n"/>
      <c r="H149" s="9">
        <f>IF(OR($A149="",COUNT($E149:$G149)=0),"",N($E149)*N('สินค้า'!$E147)+N($F149)*N('สินค้า'!$D147)+N($G149))</f>
        <v/>
      </c>
      <c r="I149" s="15">
        <f>IF($H149="","",$H149-$D149)</f>
        <v/>
      </c>
      <c r="J149" s="6">
        <f>IF($I149="","",IF($I149=0,"ตรง ไม่ต้องทำอะไร","ตรวจซ้ำ แล้วบันทึก ปรับยอด "&amp;$I149&amp;" ชิ้น"))</f>
        <v/>
      </c>
    </row>
    <row r="150">
      <c r="A150" s="6">
        <f>'คงเหลือ'!$A150</f>
        <v/>
      </c>
      <c r="B150" s="6">
        <f>'คงเหลือ'!$B150</f>
        <v/>
      </c>
      <c r="C150" s="6">
        <f>'คงเหลือ'!$C150</f>
        <v/>
      </c>
      <c r="D150" s="8">
        <f>'คงเหลือ'!$D150</f>
        <v/>
      </c>
      <c r="E150" s="12" t="n"/>
      <c r="F150" s="12" t="n"/>
      <c r="G150" s="12" t="n"/>
      <c r="H150" s="9">
        <f>IF(OR($A150="",COUNT($E150:$G150)=0),"",N($E150)*N('สินค้า'!$E148)+N($F150)*N('สินค้า'!$D148)+N($G150))</f>
        <v/>
      </c>
      <c r="I150" s="15">
        <f>IF($H150="","",$H150-$D150)</f>
        <v/>
      </c>
      <c r="J150" s="6">
        <f>IF($I150="","",IF($I150=0,"ตรง ไม่ต้องทำอะไร","ตรวจซ้ำ แล้วบันทึก ปรับยอด "&amp;$I150&amp;" ชิ้น"))</f>
        <v/>
      </c>
    </row>
    <row r="151">
      <c r="A151" s="6">
        <f>'คงเหลือ'!$A151</f>
        <v/>
      </c>
      <c r="B151" s="6">
        <f>'คงเหลือ'!$B151</f>
        <v/>
      </c>
      <c r="C151" s="6">
        <f>'คงเหลือ'!$C151</f>
        <v/>
      </c>
      <c r="D151" s="8">
        <f>'คงเหลือ'!$D151</f>
        <v/>
      </c>
      <c r="E151" s="12" t="n"/>
      <c r="F151" s="12" t="n"/>
      <c r="G151" s="12" t="n"/>
      <c r="H151" s="9">
        <f>IF(OR($A151="",COUNT($E151:$G151)=0),"",N($E151)*N('สินค้า'!$E149)+N($F151)*N('สินค้า'!$D149)+N($G151))</f>
        <v/>
      </c>
      <c r="I151" s="15">
        <f>IF($H151="","",$H151-$D151)</f>
        <v/>
      </c>
      <c r="J151" s="6">
        <f>IF($I151="","",IF($I151=0,"ตรง ไม่ต้องทำอะไร","ตรวจซ้ำ แล้วบันทึก ปรับยอด "&amp;$I151&amp;" ชิ้น"))</f>
        <v/>
      </c>
    </row>
    <row r="152">
      <c r="A152" s="6">
        <f>'คงเหลือ'!$A152</f>
        <v/>
      </c>
      <c r="B152" s="6">
        <f>'คงเหลือ'!$B152</f>
        <v/>
      </c>
      <c r="C152" s="6">
        <f>'คงเหลือ'!$C152</f>
        <v/>
      </c>
      <c r="D152" s="8">
        <f>'คงเหลือ'!$D152</f>
        <v/>
      </c>
      <c r="E152" s="12" t="n"/>
      <c r="F152" s="12" t="n"/>
      <c r="G152" s="12" t="n"/>
      <c r="H152" s="9">
        <f>IF(OR($A152="",COUNT($E152:$G152)=0),"",N($E152)*N('สินค้า'!$E150)+N($F152)*N('สินค้า'!$D150)+N($G152))</f>
        <v/>
      </c>
      <c r="I152" s="15">
        <f>IF($H152="","",$H152-$D152)</f>
        <v/>
      </c>
      <c r="J152" s="6">
        <f>IF($I152="","",IF($I152=0,"ตรง ไม่ต้องทำอะไร","ตรวจซ้ำ แล้วบันทึก ปรับยอด "&amp;$I152&amp;" ชิ้น"))</f>
        <v/>
      </c>
    </row>
    <row r="153">
      <c r="A153" s="6">
        <f>'คงเหลือ'!$A153</f>
        <v/>
      </c>
      <c r="B153" s="6">
        <f>'คงเหลือ'!$B153</f>
        <v/>
      </c>
      <c r="C153" s="6">
        <f>'คงเหลือ'!$C153</f>
        <v/>
      </c>
      <c r="D153" s="8">
        <f>'คงเหลือ'!$D153</f>
        <v/>
      </c>
      <c r="E153" s="12" t="n"/>
      <c r="F153" s="12" t="n"/>
      <c r="G153" s="12" t="n"/>
      <c r="H153" s="9">
        <f>IF(OR($A153="",COUNT($E153:$G153)=0),"",N($E153)*N('สินค้า'!$E151)+N($F153)*N('สินค้า'!$D151)+N($G153))</f>
        <v/>
      </c>
      <c r="I153" s="15">
        <f>IF($H153="","",$H153-$D153)</f>
        <v/>
      </c>
      <c r="J153" s="6">
        <f>IF($I153="","",IF($I153=0,"ตรง ไม่ต้องทำอะไร","ตรวจซ้ำ แล้วบันทึก ปรับยอด "&amp;$I153&amp;" ชิ้น"))</f>
        <v/>
      </c>
    </row>
    <row r="154">
      <c r="A154" s="6">
        <f>'คงเหลือ'!$A154</f>
        <v/>
      </c>
      <c r="B154" s="6">
        <f>'คงเหลือ'!$B154</f>
        <v/>
      </c>
      <c r="C154" s="6">
        <f>'คงเหลือ'!$C154</f>
        <v/>
      </c>
      <c r="D154" s="8">
        <f>'คงเหลือ'!$D154</f>
        <v/>
      </c>
      <c r="E154" s="12" t="n"/>
      <c r="F154" s="12" t="n"/>
      <c r="G154" s="12" t="n"/>
      <c r="H154" s="9">
        <f>IF(OR($A154="",COUNT($E154:$G154)=0),"",N($E154)*N('สินค้า'!$E152)+N($F154)*N('สินค้า'!$D152)+N($G154))</f>
        <v/>
      </c>
      <c r="I154" s="15">
        <f>IF($H154="","",$H154-$D154)</f>
        <v/>
      </c>
      <c r="J154" s="6">
        <f>IF($I154="","",IF($I154=0,"ตรง ไม่ต้องทำอะไร","ตรวจซ้ำ แล้วบันทึก ปรับยอด "&amp;$I154&amp;" ชิ้น"))</f>
        <v/>
      </c>
    </row>
    <row r="155">
      <c r="A155" s="6">
        <f>'คงเหลือ'!$A155</f>
        <v/>
      </c>
      <c r="B155" s="6">
        <f>'คงเหลือ'!$B155</f>
        <v/>
      </c>
      <c r="C155" s="6">
        <f>'คงเหลือ'!$C155</f>
        <v/>
      </c>
      <c r="D155" s="8">
        <f>'คงเหลือ'!$D155</f>
        <v/>
      </c>
      <c r="E155" s="12" t="n"/>
      <c r="F155" s="12" t="n"/>
      <c r="G155" s="12" t="n"/>
      <c r="H155" s="9">
        <f>IF(OR($A155="",COUNT($E155:$G155)=0),"",N($E155)*N('สินค้า'!$E153)+N($F155)*N('สินค้า'!$D153)+N($G155))</f>
        <v/>
      </c>
      <c r="I155" s="15">
        <f>IF($H155="","",$H155-$D155)</f>
        <v/>
      </c>
      <c r="J155" s="6">
        <f>IF($I155="","",IF($I155=0,"ตรง ไม่ต้องทำอะไร","ตรวจซ้ำ แล้วบันทึก ปรับยอด "&amp;$I155&amp;" ชิ้น"))</f>
        <v/>
      </c>
    </row>
    <row r="156">
      <c r="A156" s="6">
        <f>'คงเหลือ'!$A156</f>
        <v/>
      </c>
      <c r="B156" s="6">
        <f>'คงเหลือ'!$B156</f>
        <v/>
      </c>
      <c r="C156" s="6">
        <f>'คงเหลือ'!$C156</f>
        <v/>
      </c>
      <c r="D156" s="8">
        <f>'คงเหลือ'!$D156</f>
        <v/>
      </c>
      <c r="E156" s="12" t="n"/>
      <c r="F156" s="12" t="n"/>
      <c r="G156" s="12" t="n"/>
      <c r="H156" s="9">
        <f>IF(OR($A156="",COUNT($E156:$G156)=0),"",N($E156)*N('สินค้า'!$E154)+N($F156)*N('สินค้า'!$D154)+N($G156))</f>
        <v/>
      </c>
      <c r="I156" s="15">
        <f>IF($H156="","",$H156-$D156)</f>
        <v/>
      </c>
      <c r="J156" s="6">
        <f>IF($I156="","",IF($I156=0,"ตรง ไม่ต้องทำอะไร","ตรวจซ้ำ แล้วบันทึก ปรับยอด "&amp;$I156&amp;" ชิ้น"))</f>
        <v/>
      </c>
    </row>
    <row r="157">
      <c r="A157" s="6">
        <f>'คงเหลือ'!$A157</f>
        <v/>
      </c>
      <c r="B157" s="6">
        <f>'คงเหลือ'!$B157</f>
        <v/>
      </c>
      <c r="C157" s="6">
        <f>'คงเหลือ'!$C157</f>
        <v/>
      </c>
      <c r="D157" s="8">
        <f>'คงเหลือ'!$D157</f>
        <v/>
      </c>
      <c r="E157" s="12" t="n"/>
      <c r="F157" s="12" t="n"/>
      <c r="G157" s="12" t="n"/>
      <c r="H157" s="9">
        <f>IF(OR($A157="",COUNT($E157:$G157)=0),"",N($E157)*N('สินค้า'!$E155)+N($F157)*N('สินค้า'!$D155)+N($G157))</f>
        <v/>
      </c>
      <c r="I157" s="15">
        <f>IF($H157="","",$H157-$D157)</f>
        <v/>
      </c>
      <c r="J157" s="6">
        <f>IF($I157="","",IF($I157=0,"ตรง ไม่ต้องทำอะไร","ตรวจซ้ำ แล้วบันทึก ปรับยอด "&amp;$I157&amp;" ชิ้น"))</f>
        <v/>
      </c>
    </row>
    <row r="158">
      <c r="A158" s="6">
        <f>'คงเหลือ'!$A158</f>
        <v/>
      </c>
      <c r="B158" s="6">
        <f>'คงเหลือ'!$B158</f>
        <v/>
      </c>
      <c r="C158" s="6">
        <f>'คงเหลือ'!$C158</f>
        <v/>
      </c>
      <c r="D158" s="8">
        <f>'คงเหลือ'!$D158</f>
        <v/>
      </c>
      <c r="E158" s="12" t="n"/>
      <c r="F158" s="12" t="n"/>
      <c r="G158" s="12" t="n"/>
      <c r="H158" s="9">
        <f>IF(OR($A158="",COUNT($E158:$G158)=0),"",N($E158)*N('สินค้า'!$E156)+N($F158)*N('สินค้า'!$D156)+N($G158))</f>
        <v/>
      </c>
      <c r="I158" s="15">
        <f>IF($H158="","",$H158-$D158)</f>
        <v/>
      </c>
      <c r="J158" s="6">
        <f>IF($I158="","",IF($I158=0,"ตรง ไม่ต้องทำอะไร","ตรวจซ้ำ แล้วบันทึก ปรับยอด "&amp;$I158&amp;" ชิ้น"))</f>
        <v/>
      </c>
    </row>
    <row r="159">
      <c r="A159" s="6">
        <f>'คงเหลือ'!$A159</f>
        <v/>
      </c>
      <c r="B159" s="6">
        <f>'คงเหลือ'!$B159</f>
        <v/>
      </c>
      <c r="C159" s="6">
        <f>'คงเหลือ'!$C159</f>
        <v/>
      </c>
      <c r="D159" s="8">
        <f>'คงเหลือ'!$D159</f>
        <v/>
      </c>
      <c r="E159" s="12" t="n"/>
      <c r="F159" s="12" t="n"/>
      <c r="G159" s="12" t="n"/>
      <c r="H159" s="9">
        <f>IF(OR($A159="",COUNT($E159:$G159)=0),"",N($E159)*N('สินค้า'!$E157)+N($F159)*N('สินค้า'!$D157)+N($G159))</f>
        <v/>
      </c>
      <c r="I159" s="15">
        <f>IF($H159="","",$H159-$D159)</f>
        <v/>
      </c>
      <c r="J159" s="6">
        <f>IF($I159="","",IF($I159=0,"ตรง ไม่ต้องทำอะไร","ตรวจซ้ำ แล้วบันทึก ปรับยอด "&amp;$I159&amp;" ชิ้น"))</f>
        <v/>
      </c>
    </row>
    <row r="160">
      <c r="A160" s="6">
        <f>'คงเหลือ'!$A160</f>
        <v/>
      </c>
      <c r="B160" s="6">
        <f>'คงเหลือ'!$B160</f>
        <v/>
      </c>
      <c r="C160" s="6">
        <f>'คงเหลือ'!$C160</f>
        <v/>
      </c>
      <c r="D160" s="8">
        <f>'คงเหลือ'!$D160</f>
        <v/>
      </c>
      <c r="E160" s="12" t="n"/>
      <c r="F160" s="12" t="n"/>
      <c r="G160" s="12" t="n"/>
      <c r="H160" s="9">
        <f>IF(OR($A160="",COUNT($E160:$G160)=0),"",N($E160)*N('สินค้า'!$E158)+N($F160)*N('สินค้า'!$D158)+N($G160))</f>
        <v/>
      </c>
      <c r="I160" s="15">
        <f>IF($H160="","",$H160-$D160)</f>
        <v/>
      </c>
      <c r="J160" s="6">
        <f>IF($I160="","",IF($I160=0,"ตรง ไม่ต้องทำอะไร","ตรวจซ้ำ แล้วบันทึก ปรับยอด "&amp;$I160&amp;" ชิ้น"))</f>
        <v/>
      </c>
    </row>
    <row r="161">
      <c r="A161" s="6">
        <f>'คงเหลือ'!$A161</f>
        <v/>
      </c>
      <c r="B161" s="6">
        <f>'คงเหลือ'!$B161</f>
        <v/>
      </c>
      <c r="C161" s="6">
        <f>'คงเหลือ'!$C161</f>
        <v/>
      </c>
      <c r="D161" s="8">
        <f>'คงเหลือ'!$D161</f>
        <v/>
      </c>
      <c r="E161" s="12" t="n"/>
      <c r="F161" s="12" t="n"/>
      <c r="G161" s="12" t="n"/>
      <c r="H161" s="9">
        <f>IF(OR($A161="",COUNT($E161:$G161)=0),"",N($E161)*N('สินค้า'!$E159)+N($F161)*N('สินค้า'!$D159)+N($G161))</f>
        <v/>
      </c>
      <c r="I161" s="15">
        <f>IF($H161="","",$H161-$D161)</f>
        <v/>
      </c>
      <c r="J161" s="6">
        <f>IF($I161="","",IF($I161=0,"ตรง ไม่ต้องทำอะไร","ตรวจซ้ำ แล้วบันทึก ปรับยอด "&amp;$I161&amp;" ชิ้น"))</f>
        <v/>
      </c>
    </row>
    <row r="162">
      <c r="A162" s="6">
        <f>'คงเหลือ'!$A162</f>
        <v/>
      </c>
      <c r="B162" s="6">
        <f>'คงเหลือ'!$B162</f>
        <v/>
      </c>
      <c r="C162" s="6">
        <f>'คงเหลือ'!$C162</f>
        <v/>
      </c>
      <c r="D162" s="8">
        <f>'คงเหลือ'!$D162</f>
        <v/>
      </c>
      <c r="E162" s="12" t="n"/>
      <c r="F162" s="12" t="n"/>
      <c r="G162" s="12" t="n"/>
      <c r="H162" s="9">
        <f>IF(OR($A162="",COUNT($E162:$G162)=0),"",N($E162)*N('สินค้า'!$E160)+N($F162)*N('สินค้า'!$D160)+N($G162))</f>
        <v/>
      </c>
      <c r="I162" s="15">
        <f>IF($H162="","",$H162-$D162)</f>
        <v/>
      </c>
      <c r="J162" s="6">
        <f>IF($I162="","",IF($I162=0,"ตรง ไม่ต้องทำอะไร","ตรวจซ้ำ แล้วบันทึก ปรับยอด "&amp;$I162&amp;" ชิ้น"))</f>
        <v/>
      </c>
    </row>
    <row r="163">
      <c r="A163" s="6">
        <f>'คงเหลือ'!$A163</f>
        <v/>
      </c>
      <c r="B163" s="6">
        <f>'คงเหลือ'!$B163</f>
        <v/>
      </c>
      <c r="C163" s="6">
        <f>'คงเหลือ'!$C163</f>
        <v/>
      </c>
      <c r="D163" s="8">
        <f>'คงเหลือ'!$D163</f>
        <v/>
      </c>
      <c r="E163" s="12" t="n"/>
      <c r="F163" s="12" t="n"/>
      <c r="G163" s="12" t="n"/>
      <c r="H163" s="9">
        <f>IF(OR($A163="",COUNT($E163:$G163)=0),"",N($E163)*N('สินค้า'!$E161)+N($F163)*N('สินค้า'!$D161)+N($G163))</f>
        <v/>
      </c>
      <c r="I163" s="15">
        <f>IF($H163="","",$H163-$D163)</f>
        <v/>
      </c>
      <c r="J163" s="6">
        <f>IF($I163="","",IF($I163=0,"ตรง ไม่ต้องทำอะไร","ตรวจซ้ำ แล้วบันทึก ปรับยอด "&amp;$I163&amp;" ชิ้น"))</f>
        <v/>
      </c>
    </row>
    <row r="164">
      <c r="A164" s="6">
        <f>'คงเหลือ'!$A164</f>
        <v/>
      </c>
      <c r="B164" s="6">
        <f>'คงเหลือ'!$B164</f>
        <v/>
      </c>
      <c r="C164" s="6">
        <f>'คงเหลือ'!$C164</f>
        <v/>
      </c>
      <c r="D164" s="8">
        <f>'คงเหลือ'!$D164</f>
        <v/>
      </c>
      <c r="E164" s="12" t="n"/>
      <c r="F164" s="12" t="n"/>
      <c r="G164" s="12" t="n"/>
      <c r="H164" s="9">
        <f>IF(OR($A164="",COUNT($E164:$G164)=0),"",N($E164)*N('สินค้า'!$E162)+N($F164)*N('สินค้า'!$D162)+N($G164))</f>
        <v/>
      </c>
      <c r="I164" s="15">
        <f>IF($H164="","",$H164-$D164)</f>
        <v/>
      </c>
      <c r="J164" s="6">
        <f>IF($I164="","",IF($I164=0,"ตรง ไม่ต้องทำอะไร","ตรวจซ้ำ แล้วบันทึก ปรับยอด "&amp;$I164&amp;" ชิ้น"))</f>
        <v/>
      </c>
    </row>
    <row r="165">
      <c r="A165" s="6">
        <f>'คงเหลือ'!$A165</f>
        <v/>
      </c>
      <c r="B165" s="6">
        <f>'คงเหลือ'!$B165</f>
        <v/>
      </c>
      <c r="C165" s="6">
        <f>'คงเหลือ'!$C165</f>
        <v/>
      </c>
      <c r="D165" s="8">
        <f>'คงเหลือ'!$D165</f>
        <v/>
      </c>
      <c r="E165" s="12" t="n"/>
      <c r="F165" s="12" t="n"/>
      <c r="G165" s="12" t="n"/>
      <c r="H165" s="9">
        <f>IF(OR($A165="",COUNT($E165:$G165)=0),"",N($E165)*N('สินค้า'!$E163)+N($F165)*N('สินค้า'!$D163)+N($G165))</f>
        <v/>
      </c>
      <c r="I165" s="15">
        <f>IF($H165="","",$H165-$D165)</f>
        <v/>
      </c>
      <c r="J165" s="6">
        <f>IF($I165="","",IF($I165=0,"ตรง ไม่ต้องทำอะไร","ตรวจซ้ำ แล้วบันทึก ปรับยอด "&amp;$I165&amp;" ชิ้น"))</f>
        <v/>
      </c>
    </row>
    <row r="166">
      <c r="A166" s="6">
        <f>'คงเหลือ'!$A166</f>
        <v/>
      </c>
      <c r="B166" s="6">
        <f>'คงเหลือ'!$B166</f>
        <v/>
      </c>
      <c r="C166" s="6">
        <f>'คงเหลือ'!$C166</f>
        <v/>
      </c>
      <c r="D166" s="8">
        <f>'คงเหลือ'!$D166</f>
        <v/>
      </c>
      <c r="E166" s="12" t="n"/>
      <c r="F166" s="12" t="n"/>
      <c r="G166" s="12" t="n"/>
      <c r="H166" s="9">
        <f>IF(OR($A166="",COUNT($E166:$G166)=0),"",N($E166)*N('สินค้า'!$E164)+N($F166)*N('สินค้า'!$D164)+N($G166))</f>
        <v/>
      </c>
      <c r="I166" s="15">
        <f>IF($H166="","",$H166-$D166)</f>
        <v/>
      </c>
      <c r="J166" s="6">
        <f>IF($I166="","",IF($I166=0,"ตรง ไม่ต้องทำอะไร","ตรวจซ้ำ แล้วบันทึก ปรับยอด "&amp;$I166&amp;" ชิ้น"))</f>
        <v/>
      </c>
    </row>
    <row r="167">
      <c r="A167" s="6">
        <f>'คงเหลือ'!$A167</f>
        <v/>
      </c>
      <c r="B167" s="6">
        <f>'คงเหลือ'!$B167</f>
        <v/>
      </c>
      <c r="C167" s="6">
        <f>'คงเหลือ'!$C167</f>
        <v/>
      </c>
      <c r="D167" s="8">
        <f>'คงเหลือ'!$D167</f>
        <v/>
      </c>
      <c r="E167" s="12" t="n"/>
      <c r="F167" s="12" t="n"/>
      <c r="G167" s="12" t="n"/>
      <c r="H167" s="9">
        <f>IF(OR($A167="",COUNT($E167:$G167)=0),"",N($E167)*N('สินค้า'!$E165)+N($F167)*N('สินค้า'!$D165)+N($G167))</f>
        <v/>
      </c>
      <c r="I167" s="15">
        <f>IF($H167="","",$H167-$D167)</f>
        <v/>
      </c>
      <c r="J167" s="6">
        <f>IF($I167="","",IF($I167=0,"ตรง ไม่ต้องทำอะไร","ตรวจซ้ำ แล้วบันทึก ปรับยอด "&amp;$I167&amp;" ชิ้น"))</f>
        <v/>
      </c>
    </row>
    <row r="168">
      <c r="A168" s="6">
        <f>'คงเหลือ'!$A168</f>
        <v/>
      </c>
      <c r="B168" s="6">
        <f>'คงเหลือ'!$B168</f>
        <v/>
      </c>
      <c r="C168" s="6">
        <f>'คงเหลือ'!$C168</f>
        <v/>
      </c>
      <c r="D168" s="8">
        <f>'คงเหลือ'!$D168</f>
        <v/>
      </c>
      <c r="E168" s="12" t="n"/>
      <c r="F168" s="12" t="n"/>
      <c r="G168" s="12" t="n"/>
      <c r="H168" s="9">
        <f>IF(OR($A168="",COUNT($E168:$G168)=0),"",N($E168)*N('สินค้า'!$E166)+N($F168)*N('สินค้า'!$D166)+N($G168))</f>
        <v/>
      </c>
      <c r="I168" s="15">
        <f>IF($H168="","",$H168-$D168)</f>
        <v/>
      </c>
      <c r="J168" s="6">
        <f>IF($I168="","",IF($I168=0,"ตรง ไม่ต้องทำอะไร","ตรวจซ้ำ แล้วบันทึก ปรับยอด "&amp;$I168&amp;" ชิ้น"))</f>
        <v/>
      </c>
    </row>
    <row r="169">
      <c r="A169" s="6">
        <f>'คงเหลือ'!$A169</f>
        <v/>
      </c>
      <c r="B169" s="6">
        <f>'คงเหลือ'!$B169</f>
        <v/>
      </c>
      <c r="C169" s="6">
        <f>'คงเหลือ'!$C169</f>
        <v/>
      </c>
      <c r="D169" s="8">
        <f>'คงเหลือ'!$D169</f>
        <v/>
      </c>
      <c r="E169" s="12" t="n"/>
      <c r="F169" s="12" t="n"/>
      <c r="G169" s="12" t="n"/>
      <c r="H169" s="9">
        <f>IF(OR($A169="",COUNT($E169:$G169)=0),"",N($E169)*N('สินค้า'!$E167)+N($F169)*N('สินค้า'!$D167)+N($G169))</f>
        <v/>
      </c>
      <c r="I169" s="15">
        <f>IF($H169="","",$H169-$D169)</f>
        <v/>
      </c>
      <c r="J169" s="6">
        <f>IF($I169="","",IF($I169=0,"ตรง ไม่ต้องทำอะไร","ตรวจซ้ำ แล้วบันทึก ปรับยอด "&amp;$I169&amp;" ชิ้น"))</f>
        <v/>
      </c>
    </row>
    <row r="170">
      <c r="A170" s="6">
        <f>'คงเหลือ'!$A170</f>
        <v/>
      </c>
      <c r="B170" s="6">
        <f>'คงเหลือ'!$B170</f>
        <v/>
      </c>
      <c r="C170" s="6">
        <f>'คงเหลือ'!$C170</f>
        <v/>
      </c>
      <c r="D170" s="8">
        <f>'คงเหลือ'!$D170</f>
        <v/>
      </c>
      <c r="E170" s="12" t="n"/>
      <c r="F170" s="12" t="n"/>
      <c r="G170" s="12" t="n"/>
      <c r="H170" s="9">
        <f>IF(OR($A170="",COUNT($E170:$G170)=0),"",N($E170)*N('สินค้า'!$E168)+N($F170)*N('สินค้า'!$D168)+N($G170))</f>
        <v/>
      </c>
      <c r="I170" s="15">
        <f>IF($H170="","",$H170-$D170)</f>
        <v/>
      </c>
      <c r="J170" s="6">
        <f>IF($I170="","",IF($I170=0,"ตรง ไม่ต้องทำอะไร","ตรวจซ้ำ แล้วบันทึก ปรับยอด "&amp;$I170&amp;" ชิ้น"))</f>
        <v/>
      </c>
    </row>
    <row r="171">
      <c r="A171" s="6">
        <f>'คงเหลือ'!$A171</f>
        <v/>
      </c>
      <c r="B171" s="6">
        <f>'คงเหลือ'!$B171</f>
        <v/>
      </c>
      <c r="C171" s="6">
        <f>'คงเหลือ'!$C171</f>
        <v/>
      </c>
      <c r="D171" s="8">
        <f>'คงเหลือ'!$D171</f>
        <v/>
      </c>
      <c r="E171" s="12" t="n"/>
      <c r="F171" s="12" t="n"/>
      <c r="G171" s="12" t="n"/>
      <c r="H171" s="9">
        <f>IF(OR($A171="",COUNT($E171:$G171)=0),"",N($E171)*N('สินค้า'!$E169)+N($F171)*N('สินค้า'!$D169)+N($G171))</f>
        <v/>
      </c>
      <c r="I171" s="15">
        <f>IF($H171="","",$H171-$D171)</f>
        <v/>
      </c>
      <c r="J171" s="6">
        <f>IF($I171="","",IF($I171=0,"ตรง ไม่ต้องทำอะไร","ตรวจซ้ำ แล้วบันทึก ปรับยอด "&amp;$I171&amp;" ชิ้น"))</f>
        <v/>
      </c>
    </row>
    <row r="172">
      <c r="A172" s="6">
        <f>'คงเหลือ'!$A172</f>
        <v/>
      </c>
      <c r="B172" s="6">
        <f>'คงเหลือ'!$B172</f>
        <v/>
      </c>
      <c r="C172" s="6">
        <f>'คงเหลือ'!$C172</f>
        <v/>
      </c>
      <c r="D172" s="8">
        <f>'คงเหลือ'!$D172</f>
        <v/>
      </c>
      <c r="E172" s="12" t="n"/>
      <c r="F172" s="12" t="n"/>
      <c r="G172" s="12" t="n"/>
      <c r="H172" s="9">
        <f>IF(OR($A172="",COUNT($E172:$G172)=0),"",N($E172)*N('สินค้า'!$E170)+N($F172)*N('สินค้า'!$D170)+N($G172))</f>
        <v/>
      </c>
      <c r="I172" s="15">
        <f>IF($H172="","",$H172-$D172)</f>
        <v/>
      </c>
      <c r="J172" s="6">
        <f>IF($I172="","",IF($I172=0,"ตรง ไม่ต้องทำอะไร","ตรวจซ้ำ แล้วบันทึก ปรับยอด "&amp;$I172&amp;" ชิ้น"))</f>
        <v/>
      </c>
    </row>
    <row r="173">
      <c r="A173" s="6">
        <f>'คงเหลือ'!$A173</f>
        <v/>
      </c>
      <c r="B173" s="6">
        <f>'คงเหลือ'!$B173</f>
        <v/>
      </c>
      <c r="C173" s="6">
        <f>'คงเหลือ'!$C173</f>
        <v/>
      </c>
      <c r="D173" s="8">
        <f>'คงเหลือ'!$D173</f>
        <v/>
      </c>
      <c r="E173" s="12" t="n"/>
      <c r="F173" s="12" t="n"/>
      <c r="G173" s="12" t="n"/>
      <c r="H173" s="9">
        <f>IF(OR($A173="",COUNT($E173:$G173)=0),"",N($E173)*N('สินค้า'!$E171)+N($F173)*N('สินค้า'!$D171)+N($G173))</f>
        <v/>
      </c>
      <c r="I173" s="15">
        <f>IF($H173="","",$H173-$D173)</f>
        <v/>
      </c>
      <c r="J173" s="6">
        <f>IF($I173="","",IF($I173=0,"ตรง ไม่ต้องทำอะไร","ตรวจซ้ำ แล้วบันทึก ปรับยอด "&amp;$I173&amp;" ชิ้น"))</f>
        <v/>
      </c>
    </row>
    <row r="174">
      <c r="A174" s="6">
        <f>'คงเหลือ'!$A174</f>
        <v/>
      </c>
      <c r="B174" s="6">
        <f>'คงเหลือ'!$B174</f>
        <v/>
      </c>
      <c r="C174" s="6">
        <f>'คงเหลือ'!$C174</f>
        <v/>
      </c>
      <c r="D174" s="8">
        <f>'คงเหลือ'!$D174</f>
        <v/>
      </c>
      <c r="E174" s="12" t="n"/>
      <c r="F174" s="12" t="n"/>
      <c r="G174" s="12" t="n"/>
      <c r="H174" s="9">
        <f>IF(OR($A174="",COUNT($E174:$G174)=0),"",N($E174)*N('สินค้า'!$E172)+N($F174)*N('สินค้า'!$D172)+N($G174))</f>
        <v/>
      </c>
      <c r="I174" s="15">
        <f>IF($H174="","",$H174-$D174)</f>
        <v/>
      </c>
      <c r="J174" s="6">
        <f>IF($I174="","",IF($I174=0,"ตรง ไม่ต้องทำอะไร","ตรวจซ้ำ แล้วบันทึก ปรับยอด "&amp;$I174&amp;" ชิ้น"))</f>
        <v/>
      </c>
    </row>
    <row r="175">
      <c r="A175" s="6">
        <f>'คงเหลือ'!$A175</f>
        <v/>
      </c>
      <c r="B175" s="6">
        <f>'คงเหลือ'!$B175</f>
        <v/>
      </c>
      <c r="C175" s="6">
        <f>'คงเหลือ'!$C175</f>
        <v/>
      </c>
      <c r="D175" s="8">
        <f>'คงเหลือ'!$D175</f>
        <v/>
      </c>
      <c r="E175" s="12" t="n"/>
      <c r="F175" s="12" t="n"/>
      <c r="G175" s="12" t="n"/>
      <c r="H175" s="9">
        <f>IF(OR($A175="",COUNT($E175:$G175)=0),"",N($E175)*N('สินค้า'!$E173)+N($F175)*N('สินค้า'!$D173)+N($G175))</f>
        <v/>
      </c>
      <c r="I175" s="15">
        <f>IF($H175="","",$H175-$D175)</f>
        <v/>
      </c>
      <c r="J175" s="6">
        <f>IF($I175="","",IF($I175=0,"ตรง ไม่ต้องทำอะไร","ตรวจซ้ำ แล้วบันทึก ปรับยอด "&amp;$I175&amp;" ชิ้น"))</f>
        <v/>
      </c>
    </row>
    <row r="176">
      <c r="A176" s="6">
        <f>'คงเหลือ'!$A176</f>
        <v/>
      </c>
      <c r="B176" s="6">
        <f>'คงเหลือ'!$B176</f>
        <v/>
      </c>
      <c r="C176" s="6">
        <f>'คงเหลือ'!$C176</f>
        <v/>
      </c>
      <c r="D176" s="8">
        <f>'คงเหลือ'!$D176</f>
        <v/>
      </c>
      <c r="E176" s="12" t="n"/>
      <c r="F176" s="12" t="n"/>
      <c r="G176" s="12" t="n"/>
      <c r="H176" s="9">
        <f>IF(OR($A176="",COUNT($E176:$G176)=0),"",N($E176)*N('สินค้า'!$E174)+N($F176)*N('สินค้า'!$D174)+N($G176))</f>
        <v/>
      </c>
      <c r="I176" s="15">
        <f>IF($H176="","",$H176-$D176)</f>
        <v/>
      </c>
      <c r="J176" s="6">
        <f>IF($I176="","",IF($I176=0,"ตรง ไม่ต้องทำอะไร","ตรวจซ้ำ แล้วบันทึก ปรับยอด "&amp;$I176&amp;" ชิ้น"))</f>
        <v/>
      </c>
    </row>
    <row r="177">
      <c r="A177" s="6">
        <f>'คงเหลือ'!$A177</f>
        <v/>
      </c>
      <c r="B177" s="6">
        <f>'คงเหลือ'!$B177</f>
        <v/>
      </c>
      <c r="C177" s="6">
        <f>'คงเหลือ'!$C177</f>
        <v/>
      </c>
      <c r="D177" s="8">
        <f>'คงเหลือ'!$D177</f>
        <v/>
      </c>
      <c r="E177" s="12" t="n"/>
      <c r="F177" s="12" t="n"/>
      <c r="G177" s="12" t="n"/>
      <c r="H177" s="9">
        <f>IF(OR($A177="",COUNT($E177:$G177)=0),"",N($E177)*N('สินค้า'!$E175)+N($F177)*N('สินค้า'!$D175)+N($G177))</f>
        <v/>
      </c>
      <c r="I177" s="15">
        <f>IF($H177="","",$H177-$D177)</f>
        <v/>
      </c>
      <c r="J177" s="6">
        <f>IF($I177="","",IF($I177=0,"ตรง ไม่ต้องทำอะไร","ตรวจซ้ำ แล้วบันทึก ปรับยอด "&amp;$I177&amp;" ชิ้น"))</f>
        <v/>
      </c>
    </row>
    <row r="178">
      <c r="A178" s="6">
        <f>'คงเหลือ'!$A178</f>
        <v/>
      </c>
      <c r="B178" s="6">
        <f>'คงเหลือ'!$B178</f>
        <v/>
      </c>
      <c r="C178" s="6">
        <f>'คงเหลือ'!$C178</f>
        <v/>
      </c>
      <c r="D178" s="8">
        <f>'คงเหลือ'!$D178</f>
        <v/>
      </c>
      <c r="E178" s="12" t="n"/>
      <c r="F178" s="12" t="n"/>
      <c r="G178" s="12" t="n"/>
      <c r="H178" s="9">
        <f>IF(OR($A178="",COUNT($E178:$G178)=0),"",N($E178)*N('สินค้า'!$E176)+N($F178)*N('สินค้า'!$D176)+N($G178))</f>
        <v/>
      </c>
      <c r="I178" s="15">
        <f>IF($H178="","",$H178-$D178)</f>
        <v/>
      </c>
      <c r="J178" s="6">
        <f>IF($I178="","",IF($I178=0,"ตรง ไม่ต้องทำอะไร","ตรวจซ้ำ แล้วบันทึก ปรับยอด "&amp;$I178&amp;" ชิ้น"))</f>
        <v/>
      </c>
    </row>
    <row r="179">
      <c r="A179" s="6">
        <f>'คงเหลือ'!$A179</f>
        <v/>
      </c>
      <c r="B179" s="6">
        <f>'คงเหลือ'!$B179</f>
        <v/>
      </c>
      <c r="C179" s="6">
        <f>'คงเหลือ'!$C179</f>
        <v/>
      </c>
      <c r="D179" s="8">
        <f>'คงเหลือ'!$D179</f>
        <v/>
      </c>
      <c r="E179" s="12" t="n"/>
      <c r="F179" s="12" t="n"/>
      <c r="G179" s="12" t="n"/>
      <c r="H179" s="9">
        <f>IF(OR($A179="",COUNT($E179:$G179)=0),"",N($E179)*N('สินค้า'!$E177)+N($F179)*N('สินค้า'!$D177)+N($G179))</f>
        <v/>
      </c>
      <c r="I179" s="15">
        <f>IF($H179="","",$H179-$D179)</f>
        <v/>
      </c>
      <c r="J179" s="6">
        <f>IF($I179="","",IF($I179=0,"ตรง ไม่ต้องทำอะไร","ตรวจซ้ำ แล้วบันทึก ปรับยอด "&amp;$I179&amp;" ชิ้น"))</f>
        <v/>
      </c>
    </row>
    <row r="180">
      <c r="A180" s="6">
        <f>'คงเหลือ'!$A180</f>
        <v/>
      </c>
      <c r="B180" s="6">
        <f>'คงเหลือ'!$B180</f>
        <v/>
      </c>
      <c r="C180" s="6">
        <f>'คงเหลือ'!$C180</f>
        <v/>
      </c>
      <c r="D180" s="8">
        <f>'คงเหลือ'!$D180</f>
        <v/>
      </c>
      <c r="E180" s="12" t="n"/>
      <c r="F180" s="12" t="n"/>
      <c r="G180" s="12" t="n"/>
      <c r="H180" s="9">
        <f>IF(OR($A180="",COUNT($E180:$G180)=0),"",N($E180)*N('สินค้า'!$E178)+N($F180)*N('สินค้า'!$D178)+N($G180))</f>
        <v/>
      </c>
      <c r="I180" s="15">
        <f>IF($H180="","",$H180-$D180)</f>
        <v/>
      </c>
      <c r="J180" s="6">
        <f>IF($I180="","",IF($I180=0,"ตรง ไม่ต้องทำอะไร","ตรวจซ้ำ แล้วบันทึก ปรับยอด "&amp;$I180&amp;" ชิ้น"))</f>
        <v/>
      </c>
    </row>
    <row r="181">
      <c r="A181" s="6">
        <f>'คงเหลือ'!$A181</f>
        <v/>
      </c>
      <c r="B181" s="6">
        <f>'คงเหลือ'!$B181</f>
        <v/>
      </c>
      <c r="C181" s="6">
        <f>'คงเหลือ'!$C181</f>
        <v/>
      </c>
      <c r="D181" s="8">
        <f>'คงเหลือ'!$D181</f>
        <v/>
      </c>
      <c r="E181" s="12" t="n"/>
      <c r="F181" s="12" t="n"/>
      <c r="G181" s="12" t="n"/>
      <c r="H181" s="9">
        <f>IF(OR($A181="",COUNT($E181:$G181)=0),"",N($E181)*N('สินค้า'!$E179)+N($F181)*N('สินค้า'!$D179)+N($G181))</f>
        <v/>
      </c>
      <c r="I181" s="15">
        <f>IF($H181="","",$H181-$D181)</f>
        <v/>
      </c>
      <c r="J181" s="6">
        <f>IF($I181="","",IF($I181=0,"ตรง ไม่ต้องทำอะไร","ตรวจซ้ำ แล้วบันทึก ปรับยอด "&amp;$I181&amp;" ชิ้น"))</f>
        <v/>
      </c>
    </row>
    <row r="182">
      <c r="A182" s="6">
        <f>'คงเหลือ'!$A182</f>
        <v/>
      </c>
      <c r="B182" s="6">
        <f>'คงเหลือ'!$B182</f>
        <v/>
      </c>
      <c r="C182" s="6">
        <f>'คงเหลือ'!$C182</f>
        <v/>
      </c>
      <c r="D182" s="8">
        <f>'คงเหลือ'!$D182</f>
        <v/>
      </c>
      <c r="E182" s="12" t="n"/>
      <c r="F182" s="12" t="n"/>
      <c r="G182" s="12" t="n"/>
      <c r="H182" s="9">
        <f>IF(OR($A182="",COUNT($E182:$G182)=0),"",N($E182)*N('สินค้า'!$E180)+N($F182)*N('สินค้า'!$D180)+N($G182))</f>
        <v/>
      </c>
      <c r="I182" s="15">
        <f>IF($H182="","",$H182-$D182)</f>
        <v/>
      </c>
      <c r="J182" s="6">
        <f>IF($I182="","",IF($I182=0,"ตรง ไม่ต้องทำอะไร","ตรวจซ้ำ แล้วบันทึก ปรับยอด "&amp;$I182&amp;" ชิ้น"))</f>
        <v/>
      </c>
    </row>
    <row r="183">
      <c r="A183" s="6">
        <f>'คงเหลือ'!$A183</f>
        <v/>
      </c>
      <c r="B183" s="6">
        <f>'คงเหลือ'!$B183</f>
        <v/>
      </c>
      <c r="C183" s="6">
        <f>'คงเหลือ'!$C183</f>
        <v/>
      </c>
      <c r="D183" s="8">
        <f>'คงเหลือ'!$D183</f>
        <v/>
      </c>
      <c r="E183" s="12" t="n"/>
      <c r="F183" s="12" t="n"/>
      <c r="G183" s="12" t="n"/>
      <c r="H183" s="9">
        <f>IF(OR($A183="",COUNT($E183:$G183)=0),"",N($E183)*N('สินค้า'!$E181)+N($F183)*N('สินค้า'!$D181)+N($G183))</f>
        <v/>
      </c>
      <c r="I183" s="15">
        <f>IF($H183="","",$H183-$D183)</f>
        <v/>
      </c>
      <c r="J183" s="6">
        <f>IF($I183="","",IF($I183=0,"ตรง ไม่ต้องทำอะไร","ตรวจซ้ำ แล้วบันทึก ปรับยอด "&amp;$I183&amp;" ชิ้น"))</f>
        <v/>
      </c>
    </row>
    <row r="184">
      <c r="A184" s="6">
        <f>'คงเหลือ'!$A184</f>
        <v/>
      </c>
      <c r="B184" s="6">
        <f>'คงเหลือ'!$B184</f>
        <v/>
      </c>
      <c r="C184" s="6">
        <f>'คงเหลือ'!$C184</f>
        <v/>
      </c>
      <c r="D184" s="8">
        <f>'คงเหลือ'!$D184</f>
        <v/>
      </c>
      <c r="E184" s="12" t="n"/>
      <c r="F184" s="12" t="n"/>
      <c r="G184" s="12" t="n"/>
      <c r="H184" s="9">
        <f>IF(OR($A184="",COUNT($E184:$G184)=0),"",N($E184)*N('สินค้า'!$E182)+N($F184)*N('สินค้า'!$D182)+N($G184))</f>
        <v/>
      </c>
      <c r="I184" s="15">
        <f>IF($H184="","",$H184-$D184)</f>
        <v/>
      </c>
      <c r="J184" s="6">
        <f>IF($I184="","",IF($I184=0,"ตรง ไม่ต้องทำอะไร","ตรวจซ้ำ แล้วบันทึก ปรับยอด "&amp;$I184&amp;" ชิ้น"))</f>
        <v/>
      </c>
    </row>
    <row r="185">
      <c r="A185" s="6">
        <f>'คงเหลือ'!$A185</f>
        <v/>
      </c>
      <c r="B185" s="6">
        <f>'คงเหลือ'!$B185</f>
        <v/>
      </c>
      <c r="C185" s="6">
        <f>'คงเหลือ'!$C185</f>
        <v/>
      </c>
      <c r="D185" s="8">
        <f>'คงเหลือ'!$D185</f>
        <v/>
      </c>
      <c r="E185" s="12" t="n"/>
      <c r="F185" s="12" t="n"/>
      <c r="G185" s="12" t="n"/>
      <c r="H185" s="9">
        <f>IF(OR($A185="",COUNT($E185:$G185)=0),"",N($E185)*N('สินค้า'!$E183)+N($F185)*N('สินค้า'!$D183)+N($G185))</f>
        <v/>
      </c>
      <c r="I185" s="15">
        <f>IF($H185="","",$H185-$D185)</f>
        <v/>
      </c>
      <c r="J185" s="6">
        <f>IF($I185="","",IF($I185=0,"ตรง ไม่ต้องทำอะไร","ตรวจซ้ำ แล้วบันทึก ปรับยอด "&amp;$I185&amp;" ชิ้น"))</f>
        <v/>
      </c>
    </row>
    <row r="186">
      <c r="A186" s="6">
        <f>'คงเหลือ'!$A186</f>
        <v/>
      </c>
      <c r="B186" s="6">
        <f>'คงเหลือ'!$B186</f>
        <v/>
      </c>
      <c r="C186" s="6">
        <f>'คงเหลือ'!$C186</f>
        <v/>
      </c>
      <c r="D186" s="8">
        <f>'คงเหลือ'!$D186</f>
        <v/>
      </c>
      <c r="E186" s="12" t="n"/>
      <c r="F186" s="12" t="n"/>
      <c r="G186" s="12" t="n"/>
      <c r="H186" s="9">
        <f>IF(OR($A186="",COUNT($E186:$G186)=0),"",N($E186)*N('สินค้า'!$E184)+N($F186)*N('สินค้า'!$D184)+N($G186))</f>
        <v/>
      </c>
      <c r="I186" s="15">
        <f>IF($H186="","",$H186-$D186)</f>
        <v/>
      </c>
      <c r="J186" s="6">
        <f>IF($I186="","",IF($I186=0,"ตรง ไม่ต้องทำอะไร","ตรวจซ้ำ แล้วบันทึก ปรับยอด "&amp;$I186&amp;" ชิ้น"))</f>
        <v/>
      </c>
    </row>
    <row r="187">
      <c r="A187" s="6">
        <f>'คงเหลือ'!$A187</f>
        <v/>
      </c>
      <c r="B187" s="6">
        <f>'คงเหลือ'!$B187</f>
        <v/>
      </c>
      <c r="C187" s="6">
        <f>'คงเหลือ'!$C187</f>
        <v/>
      </c>
      <c r="D187" s="8">
        <f>'คงเหลือ'!$D187</f>
        <v/>
      </c>
      <c r="E187" s="12" t="n"/>
      <c r="F187" s="12" t="n"/>
      <c r="G187" s="12" t="n"/>
      <c r="H187" s="9">
        <f>IF(OR($A187="",COUNT($E187:$G187)=0),"",N($E187)*N('สินค้า'!$E185)+N($F187)*N('สินค้า'!$D185)+N($G187))</f>
        <v/>
      </c>
      <c r="I187" s="15">
        <f>IF($H187="","",$H187-$D187)</f>
        <v/>
      </c>
      <c r="J187" s="6">
        <f>IF($I187="","",IF($I187=0,"ตรง ไม่ต้องทำอะไร","ตรวจซ้ำ แล้วบันทึก ปรับยอด "&amp;$I187&amp;" ชิ้น"))</f>
        <v/>
      </c>
    </row>
    <row r="188">
      <c r="A188" s="6">
        <f>'คงเหลือ'!$A188</f>
        <v/>
      </c>
      <c r="B188" s="6">
        <f>'คงเหลือ'!$B188</f>
        <v/>
      </c>
      <c r="C188" s="6">
        <f>'คงเหลือ'!$C188</f>
        <v/>
      </c>
      <c r="D188" s="8">
        <f>'คงเหลือ'!$D188</f>
        <v/>
      </c>
      <c r="E188" s="12" t="n"/>
      <c r="F188" s="12" t="n"/>
      <c r="G188" s="12" t="n"/>
      <c r="H188" s="9">
        <f>IF(OR($A188="",COUNT($E188:$G188)=0),"",N($E188)*N('สินค้า'!$E186)+N($F188)*N('สินค้า'!$D186)+N($G188))</f>
        <v/>
      </c>
      <c r="I188" s="15">
        <f>IF($H188="","",$H188-$D188)</f>
        <v/>
      </c>
      <c r="J188" s="6">
        <f>IF($I188="","",IF($I188=0,"ตรง ไม่ต้องทำอะไร","ตรวจซ้ำ แล้วบันทึก ปรับยอด "&amp;$I188&amp;" ชิ้น"))</f>
        <v/>
      </c>
    </row>
    <row r="189">
      <c r="A189" s="6">
        <f>'คงเหลือ'!$A189</f>
        <v/>
      </c>
      <c r="B189" s="6">
        <f>'คงเหลือ'!$B189</f>
        <v/>
      </c>
      <c r="C189" s="6">
        <f>'คงเหลือ'!$C189</f>
        <v/>
      </c>
      <c r="D189" s="8">
        <f>'คงเหลือ'!$D189</f>
        <v/>
      </c>
      <c r="E189" s="12" t="n"/>
      <c r="F189" s="12" t="n"/>
      <c r="G189" s="12" t="n"/>
      <c r="H189" s="9">
        <f>IF(OR($A189="",COUNT($E189:$G189)=0),"",N($E189)*N('สินค้า'!$E187)+N($F189)*N('สินค้า'!$D187)+N($G189))</f>
        <v/>
      </c>
      <c r="I189" s="15">
        <f>IF($H189="","",$H189-$D189)</f>
        <v/>
      </c>
      <c r="J189" s="6">
        <f>IF($I189="","",IF($I189=0,"ตรง ไม่ต้องทำอะไร","ตรวจซ้ำ แล้วบันทึก ปรับยอด "&amp;$I189&amp;" ชิ้น"))</f>
        <v/>
      </c>
    </row>
    <row r="190">
      <c r="A190" s="6">
        <f>'คงเหลือ'!$A190</f>
        <v/>
      </c>
      <c r="B190" s="6">
        <f>'คงเหลือ'!$B190</f>
        <v/>
      </c>
      <c r="C190" s="6">
        <f>'คงเหลือ'!$C190</f>
        <v/>
      </c>
      <c r="D190" s="8">
        <f>'คงเหลือ'!$D190</f>
        <v/>
      </c>
      <c r="E190" s="12" t="n"/>
      <c r="F190" s="12" t="n"/>
      <c r="G190" s="12" t="n"/>
      <c r="H190" s="9">
        <f>IF(OR($A190="",COUNT($E190:$G190)=0),"",N($E190)*N('สินค้า'!$E188)+N($F190)*N('สินค้า'!$D188)+N($G190))</f>
        <v/>
      </c>
      <c r="I190" s="15">
        <f>IF($H190="","",$H190-$D190)</f>
        <v/>
      </c>
      <c r="J190" s="6">
        <f>IF($I190="","",IF($I190=0,"ตรง ไม่ต้องทำอะไร","ตรวจซ้ำ แล้วบันทึก ปรับยอด "&amp;$I190&amp;" ชิ้น"))</f>
        <v/>
      </c>
    </row>
    <row r="191">
      <c r="A191" s="6">
        <f>'คงเหลือ'!$A191</f>
        <v/>
      </c>
      <c r="B191" s="6">
        <f>'คงเหลือ'!$B191</f>
        <v/>
      </c>
      <c r="C191" s="6">
        <f>'คงเหลือ'!$C191</f>
        <v/>
      </c>
      <c r="D191" s="8">
        <f>'คงเหลือ'!$D191</f>
        <v/>
      </c>
      <c r="E191" s="12" t="n"/>
      <c r="F191" s="12" t="n"/>
      <c r="G191" s="12" t="n"/>
      <c r="H191" s="9">
        <f>IF(OR($A191="",COUNT($E191:$G191)=0),"",N($E191)*N('สินค้า'!$E189)+N($F191)*N('สินค้า'!$D189)+N($G191))</f>
        <v/>
      </c>
      <c r="I191" s="15">
        <f>IF($H191="","",$H191-$D191)</f>
        <v/>
      </c>
      <c r="J191" s="6">
        <f>IF($I191="","",IF($I191=0,"ตรง ไม่ต้องทำอะไร","ตรวจซ้ำ แล้วบันทึก ปรับยอด "&amp;$I191&amp;" ชิ้น"))</f>
        <v/>
      </c>
    </row>
    <row r="192">
      <c r="A192" s="6">
        <f>'คงเหลือ'!$A192</f>
        <v/>
      </c>
      <c r="B192" s="6">
        <f>'คงเหลือ'!$B192</f>
        <v/>
      </c>
      <c r="C192" s="6">
        <f>'คงเหลือ'!$C192</f>
        <v/>
      </c>
      <c r="D192" s="8">
        <f>'คงเหลือ'!$D192</f>
        <v/>
      </c>
      <c r="E192" s="12" t="n"/>
      <c r="F192" s="12" t="n"/>
      <c r="G192" s="12" t="n"/>
      <c r="H192" s="9">
        <f>IF(OR($A192="",COUNT($E192:$G192)=0),"",N($E192)*N('สินค้า'!$E190)+N($F192)*N('สินค้า'!$D190)+N($G192))</f>
        <v/>
      </c>
      <c r="I192" s="15">
        <f>IF($H192="","",$H192-$D192)</f>
        <v/>
      </c>
      <c r="J192" s="6">
        <f>IF($I192="","",IF($I192=0,"ตรง ไม่ต้องทำอะไร","ตรวจซ้ำ แล้วบันทึก ปรับยอด "&amp;$I192&amp;" ชิ้น"))</f>
        <v/>
      </c>
    </row>
    <row r="193">
      <c r="A193" s="6">
        <f>'คงเหลือ'!$A193</f>
        <v/>
      </c>
      <c r="B193" s="6">
        <f>'คงเหลือ'!$B193</f>
        <v/>
      </c>
      <c r="C193" s="6">
        <f>'คงเหลือ'!$C193</f>
        <v/>
      </c>
      <c r="D193" s="8">
        <f>'คงเหลือ'!$D193</f>
        <v/>
      </c>
      <c r="E193" s="12" t="n"/>
      <c r="F193" s="12" t="n"/>
      <c r="G193" s="12" t="n"/>
      <c r="H193" s="9">
        <f>IF(OR($A193="",COUNT($E193:$G193)=0),"",N($E193)*N('สินค้า'!$E191)+N($F193)*N('สินค้า'!$D191)+N($G193))</f>
        <v/>
      </c>
      <c r="I193" s="15">
        <f>IF($H193="","",$H193-$D193)</f>
        <v/>
      </c>
      <c r="J193" s="6">
        <f>IF($I193="","",IF($I193=0,"ตรง ไม่ต้องทำอะไร","ตรวจซ้ำ แล้วบันทึก ปรับยอด "&amp;$I193&amp;" ชิ้น"))</f>
        <v/>
      </c>
    </row>
    <row r="194">
      <c r="A194" s="6">
        <f>'คงเหลือ'!$A194</f>
        <v/>
      </c>
      <c r="B194" s="6">
        <f>'คงเหลือ'!$B194</f>
        <v/>
      </c>
      <c r="C194" s="6">
        <f>'คงเหลือ'!$C194</f>
        <v/>
      </c>
      <c r="D194" s="8">
        <f>'คงเหลือ'!$D194</f>
        <v/>
      </c>
      <c r="E194" s="12" t="n"/>
      <c r="F194" s="12" t="n"/>
      <c r="G194" s="12" t="n"/>
      <c r="H194" s="9">
        <f>IF(OR($A194="",COUNT($E194:$G194)=0),"",N($E194)*N('สินค้า'!$E192)+N($F194)*N('สินค้า'!$D192)+N($G194))</f>
        <v/>
      </c>
      <c r="I194" s="15">
        <f>IF($H194="","",$H194-$D194)</f>
        <v/>
      </c>
      <c r="J194" s="6">
        <f>IF($I194="","",IF($I194=0,"ตรง ไม่ต้องทำอะไร","ตรวจซ้ำ แล้วบันทึก ปรับยอด "&amp;$I194&amp;" ชิ้น"))</f>
        <v/>
      </c>
    </row>
    <row r="195">
      <c r="A195" s="6">
        <f>'คงเหลือ'!$A195</f>
        <v/>
      </c>
      <c r="B195" s="6">
        <f>'คงเหลือ'!$B195</f>
        <v/>
      </c>
      <c r="C195" s="6">
        <f>'คงเหลือ'!$C195</f>
        <v/>
      </c>
      <c r="D195" s="8">
        <f>'คงเหลือ'!$D195</f>
        <v/>
      </c>
      <c r="E195" s="12" t="n"/>
      <c r="F195" s="12" t="n"/>
      <c r="G195" s="12" t="n"/>
      <c r="H195" s="9">
        <f>IF(OR($A195="",COUNT($E195:$G195)=0),"",N($E195)*N('สินค้า'!$E193)+N($F195)*N('สินค้า'!$D193)+N($G195))</f>
        <v/>
      </c>
      <c r="I195" s="15">
        <f>IF($H195="","",$H195-$D195)</f>
        <v/>
      </c>
      <c r="J195" s="6">
        <f>IF($I195="","",IF($I195=0,"ตรง ไม่ต้องทำอะไร","ตรวจซ้ำ แล้วบันทึก ปรับยอด "&amp;$I195&amp;" ชิ้น"))</f>
        <v/>
      </c>
    </row>
    <row r="196">
      <c r="A196" s="6">
        <f>'คงเหลือ'!$A196</f>
        <v/>
      </c>
      <c r="B196" s="6">
        <f>'คงเหลือ'!$B196</f>
        <v/>
      </c>
      <c r="C196" s="6">
        <f>'คงเหลือ'!$C196</f>
        <v/>
      </c>
      <c r="D196" s="8">
        <f>'คงเหลือ'!$D196</f>
        <v/>
      </c>
      <c r="E196" s="12" t="n"/>
      <c r="F196" s="12" t="n"/>
      <c r="G196" s="12" t="n"/>
      <c r="H196" s="9">
        <f>IF(OR($A196="",COUNT($E196:$G196)=0),"",N($E196)*N('สินค้า'!$E194)+N($F196)*N('สินค้า'!$D194)+N($G196))</f>
        <v/>
      </c>
      <c r="I196" s="15">
        <f>IF($H196="","",$H196-$D196)</f>
        <v/>
      </c>
      <c r="J196" s="6">
        <f>IF($I196="","",IF($I196=0,"ตรง ไม่ต้องทำอะไร","ตรวจซ้ำ แล้วบันทึก ปรับยอด "&amp;$I196&amp;" ชิ้น"))</f>
        <v/>
      </c>
    </row>
    <row r="197">
      <c r="A197" s="6">
        <f>'คงเหลือ'!$A197</f>
        <v/>
      </c>
      <c r="B197" s="6">
        <f>'คงเหลือ'!$B197</f>
        <v/>
      </c>
      <c r="C197" s="6">
        <f>'คงเหลือ'!$C197</f>
        <v/>
      </c>
      <c r="D197" s="8">
        <f>'คงเหลือ'!$D197</f>
        <v/>
      </c>
      <c r="E197" s="12" t="n"/>
      <c r="F197" s="12" t="n"/>
      <c r="G197" s="12" t="n"/>
      <c r="H197" s="9">
        <f>IF(OR($A197="",COUNT($E197:$G197)=0),"",N($E197)*N('สินค้า'!$E195)+N($F197)*N('สินค้า'!$D195)+N($G197))</f>
        <v/>
      </c>
      <c r="I197" s="15">
        <f>IF($H197="","",$H197-$D197)</f>
        <v/>
      </c>
      <c r="J197" s="6">
        <f>IF($I197="","",IF($I197=0,"ตรง ไม่ต้องทำอะไร","ตรวจซ้ำ แล้วบันทึก ปรับยอด "&amp;$I197&amp;" ชิ้น"))</f>
        <v/>
      </c>
    </row>
    <row r="198">
      <c r="A198" s="6">
        <f>'คงเหลือ'!$A198</f>
        <v/>
      </c>
      <c r="B198" s="6">
        <f>'คงเหลือ'!$B198</f>
        <v/>
      </c>
      <c r="C198" s="6">
        <f>'คงเหลือ'!$C198</f>
        <v/>
      </c>
      <c r="D198" s="8">
        <f>'คงเหลือ'!$D198</f>
        <v/>
      </c>
      <c r="E198" s="12" t="n"/>
      <c r="F198" s="12" t="n"/>
      <c r="G198" s="12" t="n"/>
      <c r="H198" s="9">
        <f>IF(OR($A198="",COUNT($E198:$G198)=0),"",N($E198)*N('สินค้า'!$E196)+N($F198)*N('สินค้า'!$D196)+N($G198))</f>
        <v/>
      </c>
      <c r="I198" s="15">
        <f>IF($H198="","",$H198-$D198)</f>
        <v/>
      </c>
      <c r="J198" s="6">
        <f>IF($I198="","",IF($I198=0,"ตรง ไม่ต้องทำอะไร","ตรวจซ้ำ แล้วบันทึก ปรับยอด "&amp;$I198&amp;" ชิ้น"))</f>
        <v/>
      </c>
    </row>
    <row r="199">
      <c r="A199" s="6">
        <f>'คงเหลือ'!$A199</f>
        <v/>
      </c>
      <c r="B199" s="6">
        <f>'คงเหลือ'!$B199</f>
        <v/>
      </c>
      <c r="C199" s="6">
        <f>'คงเหลือ'!$C199</f>
        <v/>
      </c>
      <c r="D199" s="8">
        <f>'คงเหลือ'!$D199</f>
        <v/>
      </c>
      <c r="E199" s="12" t="n"/>
      <c r="F199" s="12" t="n"/>
      <c r="G199" s="12" t="n"/>
      <c r="H199" s="9">
        <f>IF(OR($A199="",COUNT($E199:$G199)=0),"",N($E199)*N('สินค้า'!$E197)+N($F199)*N('สินค้า'!$D197)+N($G199))</f>
        <v/>
      </c>
      <c r="I199" s="15">
        <f>IF($H199="","",$H199-$D199)</f>
        <v/>
      </c>
      <c r="J199" s="6">
        <f>IF($I199="","",IF($I199=0,"ตรง ไม่ต้องทำอะไร","ตรวจซ้ำ แล้วบันทึก ปรับยอด "&amp;$I199&amp;" ชิ้น"))</f>
        <v/>
      </c>
    </row>
    <row r="200">
      <c r="A200" s="6">
        <f>'คงเหลือ'!$A200</f>
        <v/>
      </c>
      <c r="B200" s="6">
        <f>'คงเหลือ'!$B200</f>
        <v/>
      </c>
      <c r="C200" s="6">
        <f>'คงเหลือ'!$C200</f>
        <v/>
      </c>
      <c r="D200" s="8">
        <f>'คงเหลือ'!$D200</f>
        <v/>
      </c>
      <c r="E200" s="12" t="n"/>
      <c r="F200" s="12" t="n"/>
      <c r="G200" s="12" t="n"/>
      <c r="H200" s="9">
        <f>IF(OR($A200="",COUNT($E200:$G200)=0),"",N($E200)*N('สินค้า'!$E198)+N($F200)*N('สินค้า'!$D198)+N($G200))</f>
        <v/>
      </c>
      <c r="I200" s="15">
        <f>IF($H200="","",$H200-$D200)</f>
        <v/>
      </c>
      <c r="J200" s="6">
        <f>IF($I200="","",IF($I200=0,"ตรง ไม่ต้องทำอะไร","ตรวจซ้ำ แล้วบันทึก ปรับยอด "&amp;$I200&amp;" ชิ้น"))</f>
        <v/>
      </c>
    </row>
    <row r="201">
      <c r="A201" s="6">
        <f>'คงเหลือ'!$A201</f>
        <v/>
      </c>
      <c r="B201" s="6">
        <f>'คงเหลือ'!$B201</f>
        <v/>
      </c>
      <c r="C201" s="6">
        <f>'คงเหลือ'!$C201</f>
        <v/>
      </c>
      <c r="D201" s="8">
        <f>'คงเหลือ'!$D201</f>
        <v/>
      </c>
      <c r="E201" s="12" t="n"/>
      <c r="F201" s="12" t="n"/>
      <c r="G201" s="12" t="n"/>
      <c r="H201" s="9">
        <f>IF(OR($A201="",COUNT($E201:$G201)=0),"",N($E201)*N('สินค้า'!$E199)+N($F201)*N('สินค้า'!$D199)+N($G201))</f>
        <v/>
      </c>
      <c r="I201" s="15">
        <f>IF($H201="","",$H201-$D201)</f>
        <v/>
      </c>
      <c r="J201" s="6">
        <f>IF($I201="","",IF($I201=0,"ตรง ไม่ต้องทำอะไร","ตรวจซ้ำ แล้วบันทึก ปรับยอด "&amp;$I201&amp;" ชิ้น"))</f>
        <v/>
      </c>
    </row>
    <row r="202">
      <c r="A202" s="6">
        <f>'คงเหลือ'!$A202</f>
        <v/>
      </c>
      <c r="B202" s="6">
        <f>'คงเหลือ'!$B202</f>
        <v/>
      </c>
      <c r="C202" s="6">
        <f>'คงเหลือ'!$C202</f>
        <v/>
      </c>
      <c r="D202" s="8">
        <f>'คงเหลือ'!$D202</f>
        <v/>
      </c>
      <c r="E202" s="12" t="n"/>
      <c r="F202" s="12" t="n"/>
      <c r="G202" s="12" t="n"/>
      <c r="H202" s="9">
        <f>IF(OR($A202="",COUNT($E202:$G202)=0),"",N($E202)*N('สินค้า'!$E200)+N($F202)*N('สินค้า'!$D200)+N($G202))</f>
        <v/>
      </c>
      <c r="I202" s="15">
        <f>IF($H202="","",$H202-$D202)</f>
        <v/>
      </c>
      <c r="J202" s="6">
        <f>IF($I202="","",IF($I202=0,"ตรง ไม่ต้องทำอะไร","ตรวจซ้ำ แล้วบันทึก ปรับยอด "&amp;$I202&amp;" ชิ้น"))</f>
        <v/>
      </c>
    </row>
    <row r="203">
      <c r="A203" s="6">
        <f>'คงเหลือ'!$A203</f>
        <v/>
      </c>
      <c r="B203" s="6">
        <f>'คงเหลือ'!$B203</f>
        <v/>
      </c>
      <c r="C203" s="6">
        <f>'คงเหลือ'!$C203</f>
        <v/>
      </c>
      <c r="D203" s="8">
        <f>'คงเหลือ'!$D203</f>
        <v/>
      </c>
      <c r="E203" s="12" t="n"/>
      <c r="F203" s="12" t="n"/>
      <c r="G203" s="12" t="n"/>
      <c r="H203" s="9">
        <f>IF(OR($A203="",COUNT($E203:$G203)=0),"",N($E203)*N('สินค้า'!$E201)+N($F203)*N('สินค้า'!$D201)+N($G203))</f>
        <v/>
      </c>
      <c r="I203" s="15">
        <f>IF($H203="","",$H203-$D203)</f>
        <v/>
      </c>
      <c r="J203" s="6">
        <f>IF($I203="","",IF($I203=0,"ตรง ไม่ต้องทำอะไร","ตรวจซ้ำ แล้วบันทึก ปรับยอด "&amp;$I203&amp;" ชิ้น"))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2026-10-04T17:41:25Z</dcterms:created>
  <dcterms:modified xmlns:dcterms="http://purl.org/dc/terms/" xmlns:xsi="http://www.w3.org/2001/XMLSchema-instance" xsi:type="dcterms:W3CDTF">2026-10-04T17:41:25Z</dcterms:modified>
</cp:coreProperties>
</file>